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da\Documents\SBD\"/>
    </mc:Choice>
  </mc:AlternateContent>
  <bookViews>
    <workbookView xWindow="0" yWindow="0" windowWidth="20490" windowHeight="71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" l="1"/>
  <c r="I98" i="1"/>
  <c r="H98" i="1"/>
  <c r="F98" i="1"/>
  <c r="G98" i="1"/>
  <c r="J97" i="1"/>
  <c r="I97" i="1"/>
  <c r="H97" i="1"/>
  <c r="G97" i="1"/>
  <c r="F97" i="1"/>
  <c r="J99" i="1"/>
  <c r="I99" i="1"/>
  <c r="H99" i="1"/>
  <c r="G99" i="1"/>
  <c r="F99" i="1"/>
  <c r="J96" i="1"/>
  <c r="I96" i="1"/>
  <c r="H96" i="1"/>
  <c r="G96" i="1"/>
  <c r="F96" i="1"/>
  <c r="J73" i="1" l="1"/>
  <c r="I73" i="1"/>
  <c r="H73" i="1"/>
  <c r="G73" i="1"/>
  <c r="F73" i="1"/>
  <c r="J62" i="1"/>
  <c r="J95" i="1" s="1"/>
  <c r="I62" i="1"/>
  <c r="I95" i="1" s="1"/>
  <c r="H62" i="1"/>
  <c r="H95" i="1" s="1"/>
  <c r="G62" i="1"/>
  <c r="G95" i="1" s="1"/>
  <c r="F62" i="1"/>
  <c r="F95" i="1" s="1"/>
  <c r="J49" i="1"/>
  <c r="I49" i="1"/>
  <c r="H49" i="1"/>
  <c r="G49" i="1"/>
  <c r="F49" i="1"/>
  <c r="J27" i="1"/>
  <c r="I27" i="1"/>
  <c r="H27" i="1"/>
  <c r="G27" i="1"/>
  <c r="F27" i="1"/>
  <c r="J8" i="1"/>
  <c r="I8" i="1"/>
  <c r="H8" i="1"/>
  <c r="G8" i="1"/>
  <c r="F8" i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I94" i="1" l="1"/>
  <c r="F94" i="1"/>
  <c r="J94" i="1"/>
  <c r="G94" i="1"/>
  <c r="H94" i="1"/>
</calcChain>
</file>

<file path=xl/sharedStrings.xml><?xml version="1.0" encoding="utf-8"?>
<sst xmlns="http://schemas.openxmlformats.org/spreadsheetml/2006/main" count="193" uniqueCount="103">
  <si>
    <t>Rozpis prací, materiálu a cen</t>
  </si>
  <si>
    <t>Stavba:</t>
  </si>
  <si>
    <t>Objekt:</t>
  </si>
  <si>
    <t>P.Č.</t>
  </si>
  <si>
    <t>Popis</t>
  </si>
  <si>
    <t>MJ</t>
  </si>
  <si>
    <t>Množství celkem</t>
  </si>
  <si>
    <t>Oprava hl. zateplené fasády</t>
  </si>
  <si>
    <t>Omytí fasády I.</t>
  </si>
  <si>
    <t>m2</t>
  </si>
  <si>
    <t>Fasádní nátěr - Odstraňovač řas, mechů a lišejníků</t>
  </si>
  <si>
    <t>Omytí fasády II.</t>
  </si>
  <si>
    <t>Demontáž oplechování parapetů</t>
  </si>
  <si>
    <t>bm</t>
  </si>
  <si>
    <t>Armovaná stěrková vrstva ostění a nadpraží</t>
  </si>
  <si>
    <t>Vnější zednické začištění připojovací spáry oken (odhad 10 %)</t>
  </si>
  <si>
    <t>Vyspravení parapetního lůžka armovanou stěrkovou vrstvou</t>
  </si>
  <si>
    <t>Okenní připojovací profil APU - napojení stěrky na rám okna</t>
  </si>
  <si>
    <r>
      <t xml:space="preserve">Penetrace podkladu - </t>
    </r>
    <r>
      <rPr>
        <i/>
        <sz val="8"/>
        <rFont val="Arial CE"/>
        <charset val="238"/>
      </rPr>
      <t>(dle kvality mat.: weber.silikon.podklad G 500)</t>
    </r>
  </si>
  <si>
    <r>
      <t xml:space="preserve">Fasádní silikonový nátěr - </t>
    </r>
    <r>
      <rPr>
        <i/>
        <sz val="8"/>
        <rFont val="Arial CE"/>
        <charset val="238"/>
      </rPr>
      <t>(dle kvality mat.: Weber.ton.bio)</t>
    </r>
  </si>
  <si>
    <t>Oplechování parapetů z lak. pozink. plechu (typ Lindab), rš do 330 mm včetně klemp. zakončení</t>
  </si>
  <si>
    <t>m</t>
  </si>
  <si>
    <t>Montáž lešení</t>
  </si>
  <si>
    <t>Nájem lešení po navrženou dobu realizace</t>
  </si>
  <si>
    <t>kpl</t>
  </si>
  <si>
    <t>Demontáž lešení</t>
  </si>
  <si>
    <t>Přeprava lešení</t>
  </si>
  <si>
    <t>Přesun hmot</t>
  </si>
  <si>
    <t>VRN</t>
  </si>
  <si>
    <t>Oprava soklu</t>
  </si>
  <si>
    <r>
      <t xml:space="preserve">Penetrace podkladu - </t>
    </r>
    <r>
      <rPr>
        <i/>
        <sz val="8"/>
        <rFont val="Arial CE"/>
        <charset val="238"/>
      </rPr>
      <t>(dle kvality mat.: weber.podklad.uni)</t>
    </r>
  </si>
  <si>
    <r>
      <t xml:space="preserve">Soklová mosaiková omítka - </t>
    </r>
    <r>
      <rPr>
        <i/>
        <sz val="8"/>
        <rFont val="Arial CE"/>
        <charset val="238"/>
      </rPr>
      <t>(dle kvality mat.: weber.pas.marmolit)</t>
    </r>
    <r>
      <rPr>
        <sz val="8"/>
        <rFont val="Arial CE"/>
        <family val="2"/>
        <charset val="238"/>
      </rPr>
      <t>, v = 0,3 m</t>
    </r>
  </si>
  <si>
    <t>Fasádní nátěr vč. penetrace - pilířek elektro</t>
  </si>
  <si>
    <t>Ostatní konstrukce a práce</t>
  </si>
  <si>
    <t>Úprava a obnova zeleně</t>
  </si>
  <si>
    <t>Demontáž a montáž svodu hromosvodu - 4 svody</t>
  </si>
  <si>
    <t>Revize hromosvodu</t>
  </si>
  <si>
    <t>Demontáž rámového zasklení</t>
  </si>
  <si>
    <t>Demontáž bezrámového zasklení</t>
  </si>
  <si>
    <t>Zpětná montáž bezrámového zasklení vč. oplechování mezer u zábradlí a podlah z lak. pozink. plechu</t>
  </si>
  <si>
    <t>Nátěr dvířek elektro</t>
  </si>
  <si>
    <t>Demontáž a zpětná montáž prvků kotvených na fasádě - počet bude upřesněn dle skutečnosti</t>
  </si>
  <si>
    <t>kus</t>
  </si>
  <si>
    <r>
      <t xml:space="preserve">Stavební výtah / </t>
    </r>
    <r>
      <rPr>
        <i/>
        <sz val="8"/>
        <rFont val="Arial CE"/>
        <charset val="238"/>
      </rPr>
      <t>(GEDA)</t>
    </r>
  </si>
  <si>
    <t>ks</t>
  </si>
  <si>
    <t>Likvidace a odvoz odpadu</t>
  </si>
  <si>
    <t>Položky pod čarou</t>
  </si>
  <si>
    <t>Okapový chodník</t>
  </si>
  <si>
    <t>Rozebrání dílců okapového chodníku z betonových bloků</t>
  </si>
  <si>
    <t>Vykopávky v uzavřených prostorech v hornině tř. 1 až 4 - kvůli zateplení, h = 400 mm</t>
  </si>
  <si>
    <t>m3</t>
  </si>
  <si>
    <t>Nopová folie, výška nopu 5 mm vč. krycí lišty</t>
  </si>
  <si>
    <t>Vodorovné přemístění výkopku hor1-4</t>
  </si>
  <si>
    <t>Zásyp zhutněný v uzavřených prostorech sypaninou</t>
  </si>
  <si>
    <t>Podklad nebo lože pod dlažbu vodorovný nebo do sklonu 1:5 z kameniva těženého, 8 - 16 mm, tl. 100 mm</t>
  </si>
  <si>
    <t>Dodávka betonové dlažby 500 x 500 mm (10 % prořez)</t>
  </si>
  <si>
    <t>Kladení dlažby z betonových nebo kamenných dlaždic komunikací pro pěší do lože z kam.těženého</t>
  </si>
  <si>
    <t>Betonový parkový obrubník do betonového lože</t>
  </si>
  <si>
    <r>
      <t xml:space="preserve">Oprava podlah lodžií vč. výměny zábradlí </t>
    </r>
    <r>
      <rPr>
        <b/>
        <i/>
        <sz val="8"/>
        <rFont val="Arial CE"/>
        <charset val="238"/>
      </rPr>
      <t>(podlahová plocha lodžie cca 5 m2)</t>
    </r>
  </si>
  <si>
    <t>Demontáž původních zábradlí lodžií</t>
  </si>
  <si>
    <t>* Dodávka a montáž nových ocelových žárovězinkovaných zábradlí šíře cca 3,4 m s výplní z vrstveného bezpečnostního skla 3/3/1</t>
  </si>
  <si>
    <t>Dodávka a montáž AL sušáků na prádlo s posuvnými šňůrami</t>
  </si>
  <si>
    <t>pár</t>
  </si>
  <si>
    <t>Vybourání původních podlah lodžií a balkonů, cca 6 cm - odhad 10 %</t>
  </si>
  <si>
    <r>
      <t xml:space="preserve">Penetrace - </t>
    </r>
    <r>
      <rPr>
        <i/>
        <sz val="8"/>
        <rFont val="Arial CE"/>
        <charset val="238"/>
      </rPr>
      <t>(dle kvality mat.: weber.podklad. Haft)</t>
    </r>
  </si>
  <si>
    <r>
      <t xml:space="preserve">Spádová vrstva z </t>
    </r>
    <r>
      <rPr>
        <i/>
        <sz val="8"/>
        <rFont val="Arial CE"/>
        <charset val="238"/>
      </rPr>
      <t>(dle kvality mat.: weber.bat.balkonový)</t>
    </r>
    <r>
      <rPr>
        <sz val="8"/>
        <rFont val="Arial CE"/>
        <family val="2"/>
        <charset val="238"/>
      </rPr>
      <t>, tl. cca 40 mm</t>
    </r>
  </si>
  <si>
    <r>
      <t xml:space="preserve">Penetrace - </t>
    </r>
    <r>
      <rPr>
        <i/>
        <sz val="8"/>
        <rFont val="Arial CE"/>
        <charset val="238"/>
      </rPr>
      <t>(dle kvality mat.: weber.podklad.A)</t>
    </r>
  </si>
  <si>
    <r>
      <t xml:space="preserve">Hydroizolační stěrka </t>
    </r>
    <r>
      <rPr>
        <i/>
        <sz val="8"/>
        <rFont val="Arial CE"/>
        <charset val="238"/>
      </rPr>
      <t>(dle kvality mat.: Weber.Terizol)</t>
    </r>
    <r>
      <rPr>
        <sz val="8"/>
        <rFont val="Arial CE"/>
        <family val="2"/>
        <charset val="238"/>
      </rPr>
      <t xml:space="preserve"> 2x vč. vytažení na stěny</t>
    </r>
  </si>
  <si>
    <r>
      <t xml:space="preserve">Mrazuvzdorná lepící hmota </t>
    </r>
    <r>
      <rPr>
        <i/>
        <sz val="8"/>
        <rFont val="Arial CE"/>
        <charset val="238"/>
      </rPr>
      <t>(dle kvality mat.: Weber.for.flex)</t>
    </r>
    <r>
      <rPr>
        <sz val="8"/>
        <rFont val="Arial CE"/>
        <family val="2"/>
        <charset val="238"/>
      </rPr>
      <t xml:space="preserve"> vč. pokládky dlažby</t>
    </r>
  </si>
  <si>
    <t>Dlažba keramická standardu Taurus Granit 73/76 S, 10 % prořez</t>
  </si>
  <si>
    <t>Hliníková okapnice vč. tmelení PU tmelem</t>
  </si>
  <si>
    <t>Balkonová těsnící balkonová páska pro fixaci okapnice na hydroizolaci</t>
  </si>
  <si>
    <t>Demontáž a zpětná montáž nového soklíku keramického řezaného, spodní a horní tmelení silikonem resp. akrylem</t>
  </si>
  <si>
    <r>
      <t xml:space="preserve">Spárovací hmota </t>
    </r>
    <r>
      <rPr>
        <i/>
        <sz val="8"/>
        <rFont val="Arial CE"/>
        <charset val="238"/>
      </rPr>
      <t>(dle kvality mat.: Weber.color.comfort)</t>
    </r>
  </si>
  <si>
    <t>Těsnící okrajová a dilatační páska</t>
  </si>
  <si>
    <t>Úprava u schodu balkonových dveří - XPS, keramický obklad</t>
  </si>
  <si>
    <t>Likvidace a odvoz suti - závislé na pol. Vybourání podlah</t>
  </si>
  <si>
    <t>t</t>
  </si>
  <si>
    <t>Objednatel:</t>
  </si>
  <si>
    <t>Topstav</t>
  </si>
  <si>
    <t>Herain</t>
  </si>
  <si>
    <t>Renomos+Alfe</t>
  </si>
  <si>
    <t>Jumar</t>
  </si>
  <si>
    <t>1a</t>
  </si>
  <si>
    <t>včetně 15% DPH</t>
  </si>
  <si>
    <t>19a</t>
  </si>
  <si>
    <t>40a</t>
  </si>
  <si>
    <t>52a</t>
  </si>
  <si>
    <t>52b</t>
  </si>
  <si>
    <t>62a</t>
  </si>
  <si>
    <t>Rekapitulace - ceny včetně 15% DPH</t>
  </si>
  <si>
    <t>fasáda+sokl</t>
  </si>
  <si>
    <t>okapový chodník</t>
  </si>
  <si>
    <t>demontáž a zpětná montáž zasklení lodži</t>
  </si>
  <si>
    <t>ostatní práce - výtah, zeleň, hromosvody, likvidace odpadu</t>
  </si>
  <si>
    <t>Oprava fasády a lodžií</t>
  </si>
  <si>
    <t>Valentova 1727-1728,Praha 11</t>
  </si>
  <si>
    <t>Společenství vlastníků jednotek Valentova 1727-1728, Praha 4</t>
  </si>
  <si>
    <t>Rebustav</t>
  </si>
  <si>
    <t>demontáž stávajícího a montáž nového zábradlí lodžií pozinkované</t>
  </si>
  <si>
    <t>demontáž stávajícího a montáž nového zábradlí lodžií hliníkové</t>
  </si>
  <si>
    <r>
      <t xml:space="preserve">* Dodávka a montáž nových (AL) </t>
    </r>
    <r>
      <rPr>
        <sz val="8"/>
        <color theme="1"/>
        <rFont val="MS Sans Serif"/>
        <charset val="238"/>
      </rPr>
      <t>hliníkových zábradlí včetně povrchové úpravy</t>
    </r>
    <r>
      <rPr>
        <sz val="8"/>
        <color theme="1"/>
        <rFont val="MS Sans Serif"/>
        <charset val="1"/>
      </rPr>
      <t xml:space="preserve"> šíře cca 3,4 m s výplní z vrstveného bezpečnostního skla 3/3/1</t>
    </r>
  </si>
  <si>
    <t>Renomos       +Alfe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</si>
</sst>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"/>
    <numFmt numFmtId="165" formatCode="#,##0.0_ ;\-#,##0.0\ "/>
  </numFmts>
  <fonts count="23">
    <font>
      <sz val="11"/>
      <color theme="1"/>
      <name val="Calibri"/>
      <family val="2"/>
      <charset val="238"/>
      <scheme val="minor"/>
    </font>
    <font>
      <b/>
      <sz val="14"/>
      <color indexed="10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YR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b/>
      <u/>
      <sz val="10"/>
      <name val="Arial CE"/>
      <family val="2"/>
      <charset val="238"/>
    </font>
    <font>
      <b/>
      <i/>
      <sz val="8"/>
      <name val="Arial CE"/>
      <charset val="238"/>
    </font>
    <font>
      <sz val="8"/>
      <color rgb="FFFF0000"/>
      <name val="Arial CE"/>
      <family val="2"/>
      <charset val="238"/>
    </font>
    <font>
      <sz val="8"/>
      <name val="MS Sans Serif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MS Sans Serif"/>
      <charset val="1"/>
    </font>
    <font>
      <b/>
      <sz val="8"/>
      <name val="MS Sans Serif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8"/>
      <color indexed="10"/>
      <name val="Arial CE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MS Sans Serif"/>
      <charset val="1"/>
    </font>
    <font>
      <sz val="8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MS Sans Serif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164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165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165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164" fontId="5" fillId="0" borderId="14" xfId="0" applyNumberFormat="1" applyFont="1" applyBorder="1" applyAlignment="1" applyProtection="1">
      <alignment horizontal="center" vertical="center" wrapText="1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164" fontId="5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164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165" fontId="3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165" fontId="3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Fill="1" applyBorder="1" applyAlignment="1" applyProtection="1">
      <alignment vertical="center" wrapText="1"/>
      <protection locked="0"/>
    </xf>
    <xf numFmtId="165" fontId="3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3" fontId="13" fillId="0" borderId="29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3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3" fontId="15" fillId="0" borderId="32" xfId="0" applyNumberFormat="1" applyFont="1" applyBorder="1" applyAlignment="1" applyProtection="1">
      <alignment horizontal="right" vertical="center" wrapText="1"/>
      <protection locked="0"/>
    </xf>
    <xf numFmtId="3" fontId="15" fillId="0" borderId="22" xfId="0" applyNumberFormat="1" applyFont="1" applyBorder="1" applyAlignment="1" applyProtection="1">
      <alignment horizontal="right" vertical="center" wrapText="1"/>
      <protection locked="0"/>
    </xf>
    <xf numFmtId="3" fontId="15" fillId="0" borderId="33" xfId="0" applyNumberFormat="1" applyFont="1" applyBorder="1" applyAlignment="1" applyProtection="1">
      <alignment horizontal="right" vertical="center" wrapText="1"/>
      <protection locked="0"/>
    </xf>
    <xf numFmtId="3" fontId="15" fillId="0" borderId="11" xfId="0" applyNumberFormat="1" applyFont="1" applyBorder="1" applyAlignment="1" applyProtection="1">
      <alignment horizontal="right" vertical="center" wrapText="1"/>
      <protection locked="0"/>
    </xf>
    <xf numFmtId="3" fontId="0" fillId="0" borderId="33" xfId="0" applyNumberFormat="1" applyBorder="1" applyAlignment="1" applyProtection="1">
      <alignment horizontal="right" vertical="center" wrapText="1"/>
      <protection locked="0"/>
    </xf>
    <xf numFmtId="3" fontId="15" fillId="0" borderId="34" xfId="0" applyNumberFormat="1" applyFont="1" applyBorder="1" applyAlignment="1" applyProtection="1">
      <alignment horizontal="right" vertical="center" wrapText="1"/>
      <protection locked="0"/>
    </xf>
    <xf numFmtId="3" fontId="15" fillId="0" borderId="35" xfId="0" applyNumberFormat="1" applyFont="1" applyBorder="1" applyAlignment="1" applyProtection="1">
      <alignment horizontal="right" vertical="center" wrapText="1"/>
      <protection locked="0"/>
    </xf>
    <xf numFmtId="3" fontId="15" fillId="0" borderId="24" xfId="0" applyNumberFormat="1" applyFont="1" applyBorder="1" applyAlignment="1" applyProtection="1">
      <alignment horizontal="right" vertical="center" wrapText="1"/>
      <protection locked="0"/>
    </xf>
    <xf numFmtId="3" fontId="15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0" xfId="0" applyNumberFormat="1" applyFont="1" applyAlignment="1" applyProtection="1">
      <alignment horizontal="right" vertical="center" wrapText="1"/>
      <protection locked="0"/>
    </xf>
    <xf numFmtId="3" fontId="17" fillId="0" borderId="0" xfId="0" applyNumberFormat="1" applyFont="1" applyAlignment="1" applyProtection="1">
      <alignment horizontal="right" vertical="center" wrapText="1"/>
      <protection locked="0"/>
    </xf>
    <xf numFmtId="3" fontId="15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3" fontId="11" fillId="0" borderId="33" xfId="0" applyNumberFormat="1" applyFont="1" applyBorder="1" applyAlignment="1" applyProtection="1">
      <alignment horizontal="righ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165" fontId="5" fillId="2" borderId="27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27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7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28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36" xfId="0" applyFont="1" applyFill="1" applyBorder="1" applyAlignment="1" applyProtection="1">
      <alignment horizontal="left" vertical="center" wrapText="1"/>
      <protection locked="0"/>
    </xf>
    <xf numFmtId="165" fontId="5" fillId="2" borderId="37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30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36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36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3" fontId="12" fillId="3" borderId="29" xfId="0" applyNumberFormat="1" applyFont="1" applyFill="1" applyBorder="1" applyAlignment="1" applyProtection="1">
      <alignment horizontal="center" vertical="center" wrapText="1"/>
    </xf>
    <xf numFmtId="165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9" xfId="0" applyFont="1" applyFill="1" applyBorder="1" applyAlignment="1" applyProtection="1">
      <alignment horizontal="left" vertical="center" wrapText="1"/>
      <protection locked="0"/>
    </xf>
    <xf numFmtId="165" fontId="5" fillId="2" borderId="39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39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40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41" xfId="0" applyNumberFormat="1" applyFont="1" applyBorder="1" applyAlignment="1" applyProtection="1">
      <alignment horizontal="center" vertical="center" wrapText="1"/>
      <protection locked="0"/>
    </xf>
    <xf numFmtId="165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165" fontId="5" fillId="2" borderId="13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13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38" xfId="0" applyNumberFormat="1" applyFont="1" applyFill="1" applyBorder="1" applyAlignment="1" applyProtection="1">
      <alignment horizontal="right" vertical="center" wrapText="1"/>
      <protection locked="0"/>
    </xf>
    <xf numFmtId="165" fontId="5" fillId="2" borderId="34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26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43" xfId="0" applyNumberFormat="1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left" vertical="center" wrapText="1"/>
      <protection locked="0"/>
    </xf>
    <xf numFmtId="3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left" vertical="center" wrapText="1"/>
      <protection locked="0"/>
    </xf>
    <xf numFmtId="0" fontId="5" fillId="0" borderId="47" xfId="0" applyFont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 applyProtection="1">
      <alignment horizontal="lef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48" xfId="0" applyNumberFormat="1" applyFont="1" applyBorder="1" applyAlignment="1" applyProtection="1">
      <alignment horizontal="right" vertical="center" wrapText="1"/>
      <protection locked="0"/>
    </xf>
    <xf numFmtId="0" fontId="11" fillId="0" borderId="20" xfId="0" applyFont="1" applyBorder="1"/>
    <xf numFmtId="0" fontId="11" fillId="0" borderId="42" xfId="0" applyFont="1" applyBorder="1"/>
    <xf numFmtId="0" fontId="11" fillId="0" borderId="51" xfId="0" applyFont="1" applyBorder="1"/>
    <xf numFmtId="3" fontId="11" fillId="0" borderId="21" xfId="0" applyNumberFormat="1" applyFont="1" applyBorder="1"/>
    <xf numFmtId="3" fontId="11" fillId="0" borderId="22" xfId="0" applyNumberFormat="1" applyFont="1" applyBorder="1"/>
    <xf numFmtId="3" fontId="11" fillId="0" borderId="51" xfId="0" applyNumberFormat="1" applyFont="1" applyBorder="1"/>
    <xf numFmtId="0" fontId="11" fillId="0" borderId="7" xfId="0" applyFont="1" applyBorder="1"/>
    <xf numFmtId="0" fontId="11" fillId="0" borderId="16" xfId="0" applyFont="1" applyBorder="1"/>
    <xf numFmtId="0" fontId="11" fillId="0" borderId="50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3" fontId="11" fillId="0" borderId="50" xfId="0" applyNumberFormat="1" applyFont="1" applyBorder="1"/>
    <xf numFmtId="0" fontId="11" fillId="0" borderId="25" xfId="0" applyFont="1" applyBorder="1"/>
    <xf numFmtId="0" fontId="11" fillId="0" borderId="18" xfId="0" applyFont="1" applyBorder="1"/>
    <xf numFmtId="0" fontId="11" fillId="0" borderId="38" xfId="0" applyFont="1" applyBorder="1"/>
    <xf numFmtId="3" fontId="11" fillId="0" borderId="12" xfId="0" applyNumberFormat="1" applyFont="1" applyBorder="1"/>
    <xf numFmtId="3" fontId="11" fillId="0" borderId="13" xfId="0" applyNumberFormat="1" applyFont="1" applyBorder="1"/>
    <xf numFmtId="3" fontId="11" fillId="0" borderId="38" xfId="0" applyNumberFormat="1" applyFont="1" applyBorder="1"/>
    <xf numFmtId="0" fontId="11" fillId="0" borderId="0" xfId="0" applyFont="1"/>
    <xf numFmtId="0" fontId="15" fillId="0" borderId="0" xfId="0" applyFont="1" applyFill="1" applyAlignment="1" applyProtection="1">
      <alignment horizontal="left" vertical="center"/>
    </xf>
    <xf numFmtId="0" fontId="11" fillId="0" borderId="53" xfId="0" applyFont="1" applyBorder="1"/>
    <xf numFmtId="0" fontId="11" fillId="0" borderId="54" xfId="0" applyFont="1" applyBorder="1"/>
    <xf numFmtId="0" fontId="11" fillId="0" borderId="55" xfId="0" applyFont="1" applyBorder="1"/>
    <xf numFmtId="3" fontId="11" fillId="0" borderId="23" xfId="0" applyNumberFormat="1" applyFont="1" applyBorder="1"/>
    <xf numFmtId="3" fontId="11" fillId="0" borderId="24" xfId="0" applyNumberFormat="1" applyFont="1" applyBorder="1"/>
    <xf numFmtId="3" fontId="11" fillId="0" borderId="55" xfId="0" applyNumberFormat="1" applyFont="1" applyBorder="1"/>
    <xf numFmtId="0" fontId="9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165" fontId="3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3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49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53" xfId="0" applyNumberFormat="1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165" fontId="3" fillId="0" borderId="24" xfId="0" applyNumberFormat="1" applyFont="1" applyFill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3" fontId="18" fillId="0" borderId="13" xfId="0" applyNumberFormat="1" applyFont="1" applyBorder="1" applyAlignment="1" applyProtection="1">
      <alignment horizontal="right" vertical="center" wrapText="1"/>
      <protection locked="0"/>
    </xf>
    <xf numFmtId="3" fontId="12" fillId="0" borderId="13" xfId="0" applyNumberFormat="1" applyFont="1" applyBorder="1" applyAlignment="1" applyProtection="1">
      <alignment horizontal="right" vertical="center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165" fontId="21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8" fillId="2" borderId="29" xfId="0" applyFont="1" applyFill="1" applyBorder="1"/>
    <xf numFmtId="0" fontId="11" fillId="2" borderId="26" xfId="0" applyFont="1" applyFill="1" applyBorder="1"/>
    <xf numFmtId="0" fontId="11" fillId="2" borderId="28" xfId="0" applyFont="1" applyFill="1" applyBorder="1"/>
    <xf numFmtId="0" fontId="18" fillId="2" borderId="52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3133725</xdr:colOff>
      <xdr:row>60</xdr:row>
      <xdr:rowOff>0</xdr:rowOff>
    </xdr:from>
    <xdr:to>
      <xdr:col>4</xdr:col>
      <xdr:colOff>504824</xdr:colOff>
      <xdr:row>60</xdr:row>
      <xdr:rowOff>0</xdr:rowOff>
    </xdr:to>
    <xdr:pic>
      <xdr:nvPicPr>
        <xdr:cNvPr id="2" name="Obrázek 7" descr="Soklík vzor 0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1439525"/>
          <a:ext cx="14287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3848100</xdr:colOff>
      <xdr:row>60</xdr:row>
      <xdr:rowOff>0</xdr:rowOff>
    </xdr:from>
    <xdr:to>
      <xdr:col>3</xdr:col>
      <xdr:colOff>219075</xdr:colOff>
      <xdr:row>60</xdr:row>
      <xdr:rowOff>0</xdr:rowOff>
    </xdr:to>
    <xdr:pic>
      <xdr:nvPicPr>
        <xdr:cNvPr id="3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114395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2676525</xdr:colOff>
      <xdr:row>60</xdr:row>
      <xdr:rowOff>0</xdr:rowOff>
    </xdr:from>
    <xdr:to>
      <xdr:col>5</xdr:col>
      <xdr:colOff>38099</xdr:colOff>
      <xdr:row>60</xdr:row>
      <xdr:rowOff>0</xdr:rowOff>
    </xdr:to>
    <xdr:pic>
      <xdr:nvPicPr>
        <xdr:cNvPr id="4" name="Obrázek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439525"/>
          <a:ext cx="198119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3409950</xdr:colOff>
      <xdr:row>60</xdr:row>
      <xdr:rowOff>0</xdr:rowOff>
    </xdr:from>
    <xdr:to>
      <xdr:col>4</xdr:col>
      <xdr:colOff>476249</xdr:colOff>
      <xdr:row>60</xdr:row>
      <xdr:rowOff>0</xdr:rowOff>
    </xdr:to>
    <xdr:pic>
      <xdr:nvPicPr>
        <xdr:cNvPr id="5" name="Obrázek 29" descr="C:\Users\Petr\AppData\Local\Microsoft\Windows\Temporary Internet Files\Content.IE5\W1DBI74V\MC900286886[1].wm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1439525"/>
          <a:ext cx="11239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3848100</xdr:colOff>
      <xdr:row>60</xdr:row>
      <xdr:rowOff>0</xdr:rowOff>
    </xdr:from>
    <xdr:to>
      <xdr:col>3</xdr:col>
      <xdr:colOff>219075</xdr:colOff>
      <xdr:row>60</xdr:row>
      <xdr:rowOff>0</xdr:rowOff>
    </xdr:to>
    <xdr:pic>
      <xdr:nvPicPr>
        <xdr:cNvPr id="6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114395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3409950</xdr:colOff>
      <xdr:row>60</xdr:row>
      <xdr:rowOff>0</xdr:rowOff>
    </xdr:from>
    <xdr:to>
      <xdr:col>4</xdr:col>
      <xdr:colOff>476249</xdr:colOff>
      <xdr:row>60</xdr:row>
      <xdr:rowOff>0</xdr:rowOff>
    </xdr:to>
    <xdr:pic>
      <xdr:nvPicPr>
        <xdr:cNvPr id="7" name="Obrázek 29" descr="C:\Users\Petr\AppData\Local\Microsoft\Windows\Temporary Internet Files\Content.IE5\W1DBI74V\MC900286886[1].wm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1439525"/>
          <a:ext cx="11239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topLeftCell="A88" zoomScaleNormal="100" workbookViewId="0">
      <selection activeCell="L98" sqref="L98"/>
    </sheetView>
  </sheetViews>
  <sheetFormatPr defaultRowHeight="15"/>
  <cols>
    <col min="1" max="1" width="3.5703125" customWidth="1"/>
    <col min="2" max="2" width="4.85546875" customWidth="1"/>
    <col min="3" max="3" width="56.140625" customWidth="1"/>
    <col min="4" max="4" width="4.7109375" customWidth="1"/>
    <col min="5" max="5" width="8.42578125" customWidth="1"/>
    <col min="6" max="7" width="9.7109375" customWidth="1"/>
    <col min="8" max="8" width="10" customWidth="1"/>
    <col min="9" max="9" width="9.7109375" customWidth="1"/>
    <col min="10" max="10" width="10" customWidth="1"/>
  </cols>
  <sheetData>
    <row r="1" spans="1:10" ht="18">
      <c r="A1" s="1" t="s">
        <v>0</v>
      </c>
      <c r="B1" s="2"/>
      <c r="C1" s="2"/>
    </row>
    <row r="2" spans="1:10">
      <c r="A2" s="3" t="s">
        <v>1</v>
      </c>
      <c r="B2" s="116"/>
      <c r="C2" s="116" t="s">
        <v>95</v>
      </c>
    </row>
    <row r="3" spans="1:10">
      <c r="A3" s="3" t="s">
        <v>2</v>
      </c>
      <c r="B3" s="116"/>
      <c r="C3" s="116" t="s">
        <v>96</v>
      </c>
    </row>
    <row r="4" spans="1:10">
      <c r="A4" s="115" t="s">
        <v>78</v>
      </c>
      <c r="B4" s="115"/>
      <c r="C4" s="115" t="s">
        <v>97</v>
      </c>
    </row>
    <row r="5" spans="1:10" ht="15.75" thickBot="1"/>
    <row r="6" spans="1:10" ht="23.25" thickBot="1">
      <c r="A6" s="66" t="s">
        <v>3</v>
      </c>
      <c r="B6" s="67"/>
      <c r="C6" s="67" t="s">
        <v>4</v>
      </c>
      <c r="D6" s="68" t="s">
        <v>5</v>
      </c>
      <c r="E6" s="68" t="s">
        <v>6</v>
      </c>
      <c r="F6" s="69" t="s">
        <v>79</v>
      </c>
      <c r="G6" s="34" t="s">
        <v>80</v>
      </c>
      <c r="H6" s="35" t="s">
        <v>98</v>
      </c>
      <c r="I6" s="36" t="s">
        <v>81</v>
      </c>
      <c r="J6" s="37" t="s">
        <v>82</v>
      </c>
    </row>
    <row r="7" spans="1:10" ht="15.75" thickBot="1">
      <c r="A7" s="4">
        <v>1</v>
      </c>
      <c r="B7" s="60"/>
      <c r="C7" s="60" t="s">
        <v>7</v>
      </c>
      <c r="D7" s="61"/>
      <c r="E7" s="62"/>
      <c r="F7" s="63">
        <v>2069504</v>
      </c>
      <c r="G7" s="64">
        <v>1873578</v>
      </c>
      <c r="H7" s="65">
        <v>1633981</v>
      </c>
      <c r="I7" s="65">
        <v>1919277</v>
      </c>
      <c r="J7" s="63">
        <v>2048495</v>
      </c>
    </row>
    <row r="8" spans="1:10" ht="15.75" thickBot="1">
      <c r="A8" s="24" t="s">
        <v>83</v>
      </c>
      <c r="B8" s="53"/>
      <c r="C8" s="54" t="s">
        <v>84</v>
      </c>
      <c r="D8" s="55"/>
      <c r="E8" s="56"/>
      <c r="F8" s="57">
        <f>F7*1.15</f>
        <v>2379929.5999999996</v>
      </c>
      <c r="G8" s="58">
        <f>G7*1.15</f>
        <v>2154614.6999999997</v>
      </c>
      <c r="H8" s="57">
        <f>H7*1.15</f>
        <v>1879078.15</v>
      </c>
      <c r="I8" s="57">
        <f>I7*1.15</f>
        <v>2207168.5499999998</v>
      </c>
      <c r="J8" s="59">
        <f>J7*1.15</f>
        <v>2355769.25</v>
      </c>
    </row>
    <row r="9" spans="1:10">
      <c r="A9" s="6">
        <v>2</v>
      </c>
      <c r="B9" s="25"/>
      <c r="C9" s="26" t="s">
        <v>8</v>
      </c>
      <c r="D9" s="26" t="s">
        <v>9</v>
      </c>
      <c r="E9" s="27">
        <v>3245.4959999999996</v>
      </c>
      <c r="F9" s="38">
        <v>32455</v>
      </c>
      <c r="G9" s="38">
        <v>43275</v>
      </c>
      <c r="H9" s="38">
        <v>45437</v>
      </c>
      <c r="I9" s="38">
        <v>97365</v>
      </c>
      <c r="J9" s="39">
        <v>77892</v>
      </c>
    </row>
    <row r="10" spans="1:10">
      <c r="A10" s="6">
        <v>3</v>
      </c>
      <c r="B10" s="8"/>
      <c r="C10" s="9" t="s">
        <v>10</v>
      </c>
      <c r="D10" s="9" t="s">
        <v>9</v>
      </c>
      <c r="E10" s="10">
        <v>3245.4959999999996</v>
      </c>
      <c r="F10" s="40">
        <v>275867</v>
      </c>
      <c r="G10" s="40">
        <v>95895</v>
      </c>
      <c r="H10" s="40">
        <v>84383</v>
      </c>
      <c r="I10" s="40">
        <v>136311</v>
      </c>
      <c r="J10" s="41">
        <v>251526</v>
      </c>
    </row>
    <row r="11" spans="1:10">
      <c r="A11" s="11">
        <v>4</v>
      </c>
      <c r="B11" s="8"/>
      <c r="C11" s="9" t="s">
        <v>11</v>
      </c>
      <c r="D11" s="9" t="s">
        <v>9</v>
      </c>
      <c r="E11" s="10">
        <v>3245.4959999999996</v>
      </c>
      <c r="F11" s="40">
        <v>32455</v>
      </c>
      <c r="G11" s="40">
        <v>0</v>
      </c>
      <c r="H11" s="40">
        <v>45437</v>
      </c>
      <c r="I11" s="40">
        <v>103856</v>
      </c>
      <c r="J11" s="41">
        <v>77892</v>
      </c>
    </row>
    <row r="12" spans="1:10">
      <c r="A12" s="11">
        <v>5</v>
      </c>
      <c r="B12" s="8"/>
      <c r="C12" s="9" t="s">
        <v>12</v>
      </c>
      <c r="D12" s="9" t="s">
        <v>13</v>
      </c>
      <c r="E12" s="10">
        <v>409.19999999999993</v>
      </c>
      <c r="F12" s="40">
        <v>8184</v>
      </c>
      <c r="G12" s="40">
        <v>15693</v>
      </c>
      <c r="H12" s="40">
        <v>11867</v>
      </c>
      <c r="I12" s="40">
        <v>18414</v>
      </c>
      <c r="J12" s="41">
        <v>11458</v>
      </c>
    </row>
    <row r="13" spans="1:10">
      <c r="A13" s="11">
        <v>6</v>
      </c>
      <c r="B13" s="8"/>
      <c r="C13" s="9" t="s">
        <v>14</v>
      </c>
      <c r="D13" s="9" t="s">
        <v>9</v>
      </c>
      <c r="E13" s="10">
        <v>190.47599999999997</v>
      </c>
      <c r="F13" s="40">
        <v>37143</v>
      </c>
      <c r="G13" s="40">
        <v>38906</v>
      </c>
      <c r="H13" s="40">
        <v>41905</v>
      </c>
      <c r="I13" s="40">
        <v>54286</v>
      </c>
      <c r="J13" s="41">
        <v>46667</v>
      </c>
    </row>
    <row r="14" spans="1:10">
      <c r="A14" s="11">
        <v>7</v>
      </c>
      <c r="B14" s="8"/>
      <c r="C14" s="9" t="s">
        <v>15</v>
      </c>
      <c r="D14" s="9" t="s">
        <v>13</v>
      </c>
      <c r="E14" s="10">
        <v>146.51999999999998</v>
      </c>
      <c r="F14" s="40">
        <v>6154</v>
      </c>
      <c r="G14" s="40">
        <v>3492</v>
      </c>
      <c r="H14" s="40">
        <v>25494</v>
      </c>
      <c r="I14" s="40">
        <v>12454</v>
      </c>
      <c r="J14" s="41">
        <v>8205</v>
      </c>
    </row>
    <row r="15" spans="1:10">
      <c r="A15" s="11">
        <v>8</v>
      </c>
      <c r="B15" s="8"/>
      <c r="C15" s="9" t="s">
        <v>16</v>
      </c>
      <c r="D15" s="9" t="s">
        <v>9</v>
      </c>
      <c r="E15" s="10">
        <v>53.195999999999991</v>
      </c>
      <c r="F15" s="40">
        <v>10373</v>
      </c>
      <c r="G15" s="40">
        <v>10866</v>
      </c>
      <c r="H15" s="40">
        <v>11650</v>
      </c>
      <c r="I15" s="40">
        <v>45217</v>
      </c>
      <c r="J15" s="41">
        <v>12501</v>
      </c>
    </row>
    <row r="16" spans="1:10">
      <c r="A16" s="11">
        <v>9</v>
      </c>
      <c r="B16" s="8"/>
      <c r="C16" s="9" t="s">
        <v>17</v>
      </c>
      <c r="D16" s="9" t="s">
        <v>13</v>
      </c>
      <c r="E16" s="10">
        <v>1465.1999999999998</v>
      </c>
      <c r="F16" s="40">
        <v>84982</v>
      </c>
      <c r="G16" s="40">
        <v>81053</v>
      </c>
      <c r="H16" s="40">
        <v>51282</v>
      </c>
      <c r="I16" s="40">
        <v>79121</v>
      </c>
      <c r="J16" s="41">
        <v>84982</v>
      </c>
    </row>
    <row r="17" spans="1:10">
      <c r="A17" s="11">
        <v>10</v>
      </c>
      <c r="B17" s="8"/>
      <c r="C17" s="9" t="s">
        <v>18</v>
      </c>
      <c r="D17" s="9" t="s">
        <v>9</v>
      </c>
      <c r="E17" s="10">
        <v>3298.6919999999996</v>
      </c>
      <c r="F17" s="40">
        <v>115454</v>
      </c>
      <c r="G17" s="40">
        <v>135068</v>
      </c>
      <c r="H17" s="40">
        <v>69273</v>
      </c>
      <c r="I17" s="40">
        <v>131948</v>
      </c>
      <c r="J17" s="41">
        <v>138545</v>
      </c>
    </row>
    <row r="18" spans="1:10">
      <c r="A18" s="6">
        <v>11</v>
      </c>
      <c r="B18" s="8"/>
      <c r="C18" s="9" t="s">
        <v>19</v>
      </c>
      <c r="D18" s="9" t="s">
        <v>9</v>
      </c>
      <c r="E18" s="10">
        <v>3245.4959999999996</v>
      </c>
      <c r="F18" s="40">
        <v>603662</v>
      </c>
      <c r="G18" s="40">
        <v>809136</v>
      </c>
      <c r="H18" s="40">
        <v>632872</v>
      </c>
      <c r="I18" s="40">
        <v>412178</v>
      </c>
      <c r="J18" s="41">
        <v>600417</v>
      </c>
    </row>
    <row r="19" spans="1:10" ht="21" customHeight="1">
      <c r="A19" s="6">
        <v>12</v>
      </c>
      <c r="B19" s="8"/>
      <c r="C19" s="9" t="s">
        <v>20</v>
      </c>
      <c r="D19" s="9" t="s">
        <v>21</v>
      </c>
      <c r="E19" s="10">
        <v>409.19999999999993</v>
      </c>
      <c r="F19" s="40">
        <v>178002</v>
      </c>
      <c r="G19" s="40">
        <v>185900</v>
      </c>
      <c r="H19" s="40">
        <v>146084</v>
      </c>
      <c r="I19" s="40">
        <v>198462</v>
      </c>
      <c r="J19" s="41">
        <v>179230</v>
      </c>
    </row>
    <row r="20" spans="1:10">
      <c r="A20" s="11">
        <v>13</v>
      </c>
      <c r="B20" s="8"/>
      <c r="C20" s="9" t="s">
        <v>22</v>
      </c>
      <c r="D20" s="9" t="s">
        <v>9</v>
      </c>
      <c r="E20" s="10">
        <v>4314.0262499999999</v>
      </c>
      <c r="F20" s="40">
        <v>237271</v>
      </c>
      <c r="G20" s="40">
        <v>160056</v>
      </c>
      <c r="H20" s="40">
        <v>138049</v>
      </c>
      <c r="I20" s="40">
        <v>215701</v>
      </c>
      <c r="J20" s="41">
        <v>146677</v>
      </c>
    </row>
    <row r="21" spans="1:10">
      <c r="A21" s="11">
        <v>14</v>
      </c>
      <c r="B21" s="8"/>
      <c r="C21" s="9" t="s">
        <v>23</v>
      </c>
      <c r="D21" s="9" t="s">
        <v>24</v>
      </c>
      <c r="E21" s="10">
        <v>1</v>
      </c>
      <c r="F21" s="40">
        <v>250000</v>
      </c>
      <c r="G21" s="40">
        <v>191760</v>
      </c>
      <c r="H21" s="40">
        <v>165000</v>
      </c>
      <c r="I21" s="40">
        <v>142363</v>
      </c>
      <c r="J21" s="41">
        <v>265311</v>
      </c>
    </row>
    <row r="22" spans="1:10">
      <c r="A22" s="11">
        <v>15</v>
      </c>
      <c r="B22" s="8"/>
      <c r="C22" s="9" t="s">
        <v>25</v>
      </c>
      <c r="D22" s="9" t="s">
        <v>9</v>
      </c>
      <c r="E22" s="10">
        <v>4314.0262499999999</v>
      </c>
      <c r="F22" s="40">
        <v>129421</v>
      </c>
      <c r="G22" s="40">
        <v>76658</v>
      </c>
      <c r="H22" s="40">
        <v>69024</v>
      </c>
      <c r="I22" s="40">
        <v>163933</v>
      </c>
      <c r="J22" s="41">
        <v>99223</v>
      </c>
    </row>
    <row r="23" spans="1:10">
      <c r="A23" s="11">
        <v>16</v>
      </c>
      <c r="B23" s="8"/>
      <c r="C23" s="9" t="s">
        <v>26</v>
      </c>
      <c r="D23" s="9" t="s">
        <v>9</v>
      </c>
      <c r="E23" s="10">
        <v>4314.0262499999999</v>
      </c>
      <c r="F23" s="40">
        <v>43140</v>
      </c>
      <c r="G23" s="40">
        <v>10951</v>
      </c>
      <c r="H23" s="40">
        <v>69024</v>
      </c>
      <c r="I23" s="40">
        <v>51768</v>
      </c>
      <c r="J23" s="41">
        <v>6471</v>
      </c>
    </row>
    <row r="24" spans="1:10">
      <c r="A24" s="11">
        <v>17</v>
      </c>
      <c r="B24" s="8"/>
      <c r="C24" s="9" t="s">
        <v>27</v>
      </c>
      <c r="D24" s="9" t="s">
        <v>24</v>
      </c>
      <c r="E24" s="10">
        <v>1</v>
      </c>
      <c r="F24" s="40">
        <v>15000</v>
      </c>
      <c r="G24" s="42">
        <v>6844</v>
      </c>
      <c r="H24" s="40">
        <v>9200</v>
      </c>
      <c r="I24" s="40">
        <v>18634</v>
      </c>
      <c r="J24" s="41">
        <v>3500</v>
      </c>
    </row>
    <row r="25" spans="1:10" ht="15.75" thickBot="1">
      <c r="A25" s="11">
        <v>18</v>
      </c>
      <c r="B25" s="12"/>
      <c r="C25" s="13" t="s">
        <v>28</v>
      </c>
      <c r="D25" s="13" t="s">
        <v>24</v>
      </c>
      <c r="E25" s="14">
        <v>1</v>
      </c>
      <c r="F25" s="43">
        <v>10000</v>
      </c>
      <c r="G25" s="44">
        <v>8024</v>
      </c>
      <c r="H25" s="44">
        <v>18000</v>
      </c>
      <c r="I25" s="44">
        <v>37968</v>
      </c>
      <c r="J25" s="45">
        <v>38000</v>
      </c>
    </row>
    <row r="26" spans="1:10" ht="15.75" thickBot="1">
      <c r="A26" s="11">
        <v>19</v>
      </c>
      <c r="B26" s="61"/>
      <c r="C26" s="60" t="s">
        <v>29</v>
      </c>
      <c r="D26" s="53"/>
      <c r="E26" s="70"/>
      <c r="F26" s="71">
        <v>136509</v>
      </c>
      <c r="G26" s="72">
        <v>114278</v>
      </c>
      <c r="H26" s="72">
        <v>109231</v>
      </c>
      <c r="I26" s="72">
        <v>137937</v>
      </c>
      <c r="J26" s="71">
        <v>131449</v>
      </c>
    </row>
    <row r="27" spans="1:10" ht="15.75" thickBot="1">
      <c r="A27" s="11" t="s">
        <v>85</v>
      </c>
      <c r="B27" s="53"/>
      <c r="C27" s="54" t="s">
        <v>84</v>
      </c>
      <c r="D27" s="73"/>
      <c r="E27" s="74"/>
      <c r="F27" s="75">
        <f>F26*1.15</f>
        <v>156985.34999999998</v>
      </c>
      <c r="G27" s="75">
        <f>G26*1.15</f>
        <v>131419.69999999998</v>
      </c>
      <c r="H27" s="75">
        <f>H26*1.15</f>
        <v>125615.65</v>
      </c>
      <c r="I27" s="75">
        <f>I26*1.15</f>
        <v>158627.54999999999</v>
      </c>
      <c r="J27" s="76">
        <f>J26*1.15</f>
        <v>151166.34999999998</v>
      </c>
    </row>
    <row r="28" spans="1:10">
      <c r="A28" s="6">
        <v>20</v>
      </c>
      <c r="B28" s="25"/>
      <c r="C28" s="26" t="s">
        <v>8</v>
      </c>
      <c r="D28" s="26" t="s">
        <v>9</v>
      </c>
      <c r="E28" s="27">
        <v>233.89499999999995</v>
      </c>
      <c r="F28" s="38">
        <v>2339</v>
      </c>
      <c r="G28" s="38">
        <v>3119</v>
      </c>
      <c r="H28" s="38">
        <v>3275</v>
      </c>
      <c r="I28" s="38">
        <v>7017</v>
      </c>
      <c r="J28" s="39">
        <v>5613</v>
      </c>
    </row>
    <row r="29" spans="1:10">
      <c r="A29" s="6">
        <v>21</v>
      </c>
      <c r="B29" s="8"/>
      <c r="C29" s="9" t="s">
        <v>10</v>
      </c>
      <c r="D29" s="9" t="s">
        <v>9</v>
      </c>
      <c r="E29" s="10">
        <v>233.89499999999995</v>
      </c>
      <c r="F29" s="40">
        <v>19881</v>
      </c>
      <c r="G29" s="40">
        <v>6911</v>
      </c>
      <c r="H29" s="40">
        <v>6081</v>
      </c>
      <c r="I29" s="40">
        <v>9824</v>
      </c>
      <c r="J29" s="41">
        <v>18127</v>
      </c>
    </row>
    <row r="30" spans="1:10">
      <c r="A30" s="11">
        <v>22</v>
      </c>
      <c r="B30" s="8"/>
      <c r="C30" s="9" t="s">
        <v>11</v>
      </c>
      <c r="D30" s="9" t="s">
        <v>9</v>
      </c>
      <c r="E30" s="10">
        <v>233.89499999999995</v>
      </c>
      <c r="F30" s="40">
        <v>2339</v>
      </c>
      <c r="G30" s="40">
        <v>0</v>
      </c>
      <c r="H30" s="40">
        <v>3275</v>
      </c>
      <c r="I30" s="40">
        <v>7485</v>
      </c>
      <c r="J30" s="41">
        <v>5613</v>
      </c>
    </row>
    <row r="31" spans="1:10">
      <c r="A31" s="11">
        <v>23</v>
      </c>
      <c r="B31" s="8"/>
      <c r="C31" s="9" t="s">
        <v>12</v>
      </c>
      <c r="D31" s="9" t="s">
        <v>13</v>
      </c>
      <c r="E31" s="10">
        <v>34.4</v>
      </c>
      <c r="F31" s="40">
        <v>688</v>
      </c>
      <c r="G31" s="40">
        <v>1319</v>
      </c>
      <c r="H31" s="40">
        <v>998</v>
      </c>
      <c r="I31" s="40">
        <v>1548</v>
      </c>
      <c r="J31" s="41">
        <v>963</v>
      </c>
    </row>
    <row r="32" spans="1:10">
      <c r="A32" s="11">
        <v>24</v>
      </c>
      <c r="B32" s="8"/>
      <c r="C32" s="9" t="s">
        <v>14</v>
      </c>
      <c r="D32" s="9" t="s">
        <v>9</v>
      </c>
      <c r="E32" s="10">
        <v>10.332400000000002</v>
      </c>
      <c r="F32" s="40">
        <v>2015</v>
      </c>
      <c r="G32" s="40">
        <v>2110</v>
      </c>
      <c r="H32" s="40">
        <v>2273</v>
      </c>
      <c r="I32" s="40">
        <v>2945</v>
      </c>
      <c r="J32" s="41">
        <v>2531</v>
      </c>
    </row>
    <row r="33" spans="1:10">
      <c r="A33" s="11">
        <v>25</v>
      </c>
      <c r="B33" s="8"/>
      <c r="C33" s="9" t="s">
        <v>15</v>
      </c>
      <c r="D33" s="9" t="s">
        <v>13</v>
      </c>
      <c r="E33" s="10">
        <v>7.9480000000000004</v>
      </c>
      <c r="F33" s="40">
        <v>334</v>
      </c>
      <c r="G33" s="40">
        <v>189</v>
      </c>
      <c r="H33" s="40">
        <v>1383</v>
      </c>
      <c r="I33" s="40">
        <v>676</v>
      </c>
      <c r="J33" s="41">
        <v>445</v>
      </c>
    </row>
    <row r="34" spans="1:10">
      <c r="A34" s="11">
        <v>26</v>
      </c>
      <c r="B34" s="8"/>
      <c r="C34" s="9" t="s">
        <v>16</v>
      </c>
      <c r="D34" s="9" t="s">
        <v>9</v>
      </c>
      <c r="E34" s="10">
        <v>4.4719999999999995</v>
      </c>
      <c r="F34" s="40">
        <v>872</v>
      </c>
      <c r="G34" s="40">
        <v>913</v>
      </c>
      <c r="H34" s="40">
        <v>979</v>
      </c>
      <c r="I34" s="40">
        <v>3801</v>
      </c>
      <c r="J34" s="41">
        <v>1096</v>
      </c>
    </row>
    <row r="35" spans="1:10">
      <c r="A35" s="11">
        <v>27</v>
      </c>
      <c r="B35" s="8"/>
      <c r="C35" s="9" t="s">
        <v>17</v>
      </c>
      <c r="D35" s="9" t="s">
        <v>13</v>
      </c>
      <c r="E35" s="10">
        <v>79.48</v>
      </c>
      <c r="F35" s="40">
        <v>4160</v>
      </c>
      <c r="G35" s="40">
        <v>4397</v>
      </c>
      <c r="H35" s="40">
        <v>2782</v>
      </c>
      <c r="I35" s="40">
        <v>4292</v>
      </c>
      <c r="J35" s="41">
        <v>4610</v>
      </c>
    </row>
    <row r="36" spans="1:10">
      <c r="A36" s="11">
        <v>28</v>
      </c>
      <c r="B36" s="8"/>
      <c r="C36" s="9" t="s">
        <v>18</v>
      </c>
      <c r="D36" s="9" t="s">
        <v>9</v>
      </c>
      <c r="E36" s="10">
        <v>203.74699999999996</v>
      </c>
      <c r="F36" s="40">
        <v>7131</v>
      </c>
      <c r="G36" s="40">
        <v>8343</v>
      </c>
      <c r="H36" s="40">
        <v>4279</v>
      </c>
      <c r="I36" s="40">
        <v>8150</v>
      </c>
      <c r="J36" s="41">
        <v>8557</v>
      </c>
    </row>
    <row r="37" spans="1:10">
      <c r="A37" s="6">
        <v>29</v>
      </c>
      <c r="B37" s="8"/>
      <c r="C37" s="9" t="s">
        <v>19</v>
      </c>
      <c r="D37" s="9" t="s">
        <v>9</v>
      </c>
      <c r="E37" s="10">
        <v>199.27499999999995</v>
      </c>
      <c r="F37" s="40">
        <v>37065</v>
      </c>
      <c r="G37" s="40">
        <v>49681</v>
      </c>
      <c r="H37" s="40">
        <v>38859</v>
      </c>
      <c r="I37" s="40">
        <v>25308</v>
      </c>
      <c r="J37" s="41">
        <v>36866</v>
      </c>
    </row>
    <row r="38" spans="1:10">
      <c r="A38" s="6">
        <v>30</v>
      </c>
      <c r="B38" s="8"/>
      <c r="C38" s="9" t="s">
        <v>30</v>
      </c>
      <c r="D38" s="9" t="s">
        <v>9</v>
      </c>
      <c r="E38" s="10">
        <v>34.619999999999997</v>
      </c>
      <c r="F38" s="40">
        <v>1212</v>
      </c>
      <c r="G38" s="40">
        <v>899</v>
      </c>
      <c r="H38" s="40">
        <v>727</v>
      </c>
      <c r="I38" s="40">
        <v>1385</v>
      </c>
      <c r="J38" s="41">
        <v>623</v>
      </c>
    </row>
    <row r="39" spans="1:10">
      <c r="A39" s="11">
        <v>31</v>
      </c>
      <c r="B39" s="8"/>
      <c r="C39" s="9" t="s">
        <v>31</v>
      </c>
      <c r="D39" s="9" t="s">
        <v>9</v>
      </c>
      <c r="E39" s="10">
        <v>34.619999999999997</v>
      </c>
      <c r="F39" s="40">
        <v>17137</v>
      </c>
      <c r="G39" s="40">
        <v>13293</v>
      </c>
      <c r="H39" s="40">
        <v>14125</v>
      </c>
      <c r="I39" s="40">
        <v>25688</v>
      </c>
      <c r="J39" s="41">
        <v>15406</v>
      </c>
    </row>
    <row r="40" spans="1:10">
      <c r="A40" s="11">
        <v>32</v>
      </c>
      <c r="B40" s="8"/>
      <c r="C40" s="9" t="s">
        <v>32</v>
      </c>
      <c r="D40" s="9" t="s">
        <v>9</v>
      </c>
      <c r="E40" s="10">
        <v>10.295999999999999</v>
      </c>
      <c r="F40" s="40">
        <v>1915</v>
      </c>
      <c r="G40" s="40">
        <v>3074</v>
      </c>
      <c r="H40" s="40">
        <v>2224</v>
      </c>
      <c r="I40" s="40">
        <v>1719</v>
      </c>
      <c r="J40" s="41">
        <v>1905</v>
      </c>
    </row>
    <row r="41" spans="1:10" ht="21" customHeight="1">
      <c r="A41" s="11">
        <v>33</v>
      </c>
      <c r="B41" s="8"/>
      <c r="C41" s="9" t="s">
        <v>20</v>
      </c>
      <c r="D41" s="9" t="s">
        <v>21</v>
      </c>
      <c r="E41" s="10">
        <v>34.4</v>
      </c>
      <c r="F41" s="40">
        <v>14964</v>
      </c>
      <c r="G41" s="40">
        <v>15628</v>
      </c>
      <c r="H41" s="40">
        <v>12281</v>
      </c>
      <c r="I41" s="40">
        <v>16684</v>
      </c>
      <c r="J41" s="41">
        <v>15087</v>
      </c>
    </row>
    <row r="42" spans="1:10">
      <c r="A42" s="11">
        <v>34</v>
      </c>
      <c r="B42" s="8"/>
      <c r="C42" s="9" t="s">
        <v>22</v>
      </c>
      <c r="D42" s="9" t="s">
        <v>9</v>
      </c>
      <c r="E42" s="10">
        <v>147.44999999999999</v>
      </c>
      <c r="F42" s="40">
        <v>8110</v>
      </c>
      <c r="G42" s="40">
        <v>0</v>
      </c>
      <c r="H42" s="40">
        <v>4718</v>
      </c>
      <c r="I42" s="40">
        <v>7373</v>
      </c>
      <c r="J42" s="41">
        <v>5013</v>
      </c>
    </row>
    <row r="43" spans="1:10">
      <c r="A43" s="11">
        <v>35</v>
      </c>
      <c r="B43" s="8"/>
      <c r="C43" s="9" t="s">
        <v>23</v>
      </c>
      <c r="D43" s="9" t="s">
        <v>24</v>
      </c>
      <c r="E43" s="10">
        <v>1</v>
      </c>
      <c r="F43" s="40">
        <v>6500</v>
      </c>
      <c r="G43" s="40">
        <v>0</v>
      </c>
      <c r="H43" s="40">
        <v>1755</v>
      </c>
      <c r="I43" s="40">
        <v>2654</v>
      </c>
      <c r="J43" s="41">
        <v>2900</v>
      </c>
    </row>
    <row r="44" spans="1:10">
      <c r="A44" s="11">
        <v>36</v>
      </c>
      <c r="B44" s="8"/>
      <c r="C44" s="9" t="s">
        <v>25</v>
      </c>
      <c r="D44" s="9" t="s">
        <v>9</v>
      </c>
      <c r="E44" s="10">
        <v>147.44999999999999</v>
      </c>
      <c r="F44" s="40">
        <v>4424</v>
      </c>
      <c r="G44" s="40">
        <v>0</v>
      </c>
      <c r="H44" s="40">
        <v>2359</v>
      </c>
      <c r="I44" s="40">
        <v>5603</v>
      </c>
      <c r="J44" s="41">
        <v>3391</v>
      </c>
    </row>
    <row r="45" spans="1:10">
      <c r="A45" s="11">
        <v>37</v>
      </c>
      <c r="B45" s="8"/>
      <c r="C45" s="9" t="s">
        <v>26</v>
      </c>
      <c r="D45" s="9" t="s">
        <v>9</v>
      </c>
      <c r="E45" s="10">
        <v>147.44999999999999</v>
      </c>
      <c r="F45" s="40">
        <v>1475</v>
      </c>
      <c r="G45" s="40">
        <v>0</v>
      </c>
      <c r="H45" s="40">
        <v>2359</v>
      </c>
      <c r="I45" s="40">
        <v>1769</v>
      </c>
      <c r="J45" s="41">
        <v>221</v>
      </c>
    </row>
    <row r="46" spans="1:10">
      <c r="A46" s="6">
        <v>38</v>
      </c>
      <c r="B46" s="8"/>
      <c r="C46" s="9" t="s">
        <v>27</v>
      </c>
      <c r="D46" s="9" t="s">
        <v>24</v>
      </c>
      <c r="E46" s="10">
        <v>1</v>
      </c>
      <c r="F46" s="40">
        <v>2000</v>
      </c>
      <c r="G46" s="40">
        <v>2478</v>
      </c>
      <c r="H46" s="40">
        <v>3000</v>
      </c>
      <c r="I46" s="40">
        <v>1339</v>
      </c>
      <c r="J46" s="41">
        <v>500</v>
      </c>
    </row>
    <row r="47" spans="1:10" ht="15.75" thickBot="1">
      <c r="A47" s="6">
        <v>39</v>
      </c>
      <c r="B47" s="12"/>
      <c r="C47" s="13" t="s">
        <v>28</v>
      </c>
      <c r="D47" s="13" t="s">
        <v>24</v>
      </c>
      <c r="E47" s="14">
        <v>1</v>
      </c>
      <c r="F47" s="43">
        <v>1500</v>
      </c>
      <c r="G47" s="44">
        <v>1923</v>
      </c>
      <c r="H47" s="44">
        <v>1500</v>
      </c>
      <c r="I47" s="44">
        <v>2678</v>
      </c>
      <c r="J47" s="45">
        <v>2000</v>
      </c>
    </row>
    <row r="48" spans="1:10" ht="15.75" thickBot="1">
      <c r="A48" s="15">
        <v>40</v>
      </c>
      <c r="B48" s="61"/>
      <c r="C48" s="60" t="s">
        <v>33</v>
      </c>
      <c r="D48" s="60"/>
      <c r="E48" s="78"/>
      <c r="F48" s="63">
        <v>281726</v>
      </c>
      <c r="G48" s="65">
        <v>301403</v>
      </c>
      <c r="H48" s="65">
        <v>303107</v>
      </c>
      <c r="I48" s="65">
        <v>350117</v>
      </c>
      <c r="J48" s="63">
        <v>356787</v>
      </c>
    </row>
    <row r="49" spans="1:10" ht="15.75" thickBot="1">
      <c r="A49" s="15" t="s">
        <v>86</v>
      </c>
      <c r="B49" s="53"/>
      <c r="C49" s="54" t="s">
        <v>84</v>
      </c>
      <c r="D49" s="80"/>
      <c r="E49" s="84"/>
      <c r="F49" s="85">
        <f>F48*1.15</f>
        <v>323984.89999999997</v>
      </c>
      <c r="G49" s="57">
        <f>G48*1.15</f>
        <v>346613.44999999995</v>
      </c>
      <c r="H49" s="57">
        <f>H48*1.15</f>
        <v>348573.05</v>
      </c>
      <c r="I49" s="57">
        <f>I48*1.15</f>
        <v>402634.55</v>
      </c>
      <c r="J49" s="59">
        <f>J48*1.15</f>
        <v>410305.05</v>
      </c>
    </row>
    <row r="50" spans="1:10">
      <c r="A50" s="15">
        <v>41</v>
      </c>
      <c r="B50" s="79"/>
      <c r="C50" s="26" t="s">
        <v>34</v>
      </c>
      <c r="D50" s="26" t="s">
        <v>24</v>
      </c>
      <c r="E50" s="27">
        <v>1</v>
      </c>
      <c r="F50" s="38">
        <v>5000</v>
      </c>
      <c r="G50" s="38">
        <v>2006</v>
      </c>
      <c r="H50" s="38">
        <v>2000</v>
      </c>
      <c r="I50" s="38">
        <v>5200</v>
      </c>
      <c r="J50" s="39">
        <v>3800</v>
      </c>
    </row>
    <row r="51" spans="1:10">
      <c r="A51" s="15">
        <v>42</v>
      </c>
      <c r="B51" s="16"/>
      <c r="C51" s="9" t="s">
        <v>35</v>
      </c>
      <c r="D51" s="9" t="s">
        <v>13</v>
      </c>
      <c r="E51" s="10">
        <v>139</v>
      </c>
      <c r="F51" s="40">
        <v>34750</v>
      </c>
      <c r="G51" s="40">
        <v>22799</v>
      </c>
      <c r="H51" s="40">
        <v>24325</v>
      </c>
      <c r="I51" s="40">
        <v>22101</v>
      </c>
      <c r="J51" s="46">
        <v>44619</v>
      </c>
    </row>
    <row r="52" spans="1:10">
      <c r="A52" s="15">
        <v>43</v>
      </c>
      <c r="B52" s="16"/>
      <c r="C52" s="9" t="s">
        <v>36</v>
      </c>
      <c r="D52" s="9" t="s">
        <v>24</v>
      </c>
      <c r="E52" s="10">
        <v>1</v>
      </c>
      <c r="F52" s="40">
        <v>3500</v>
      </c>
      <c r="G52" s="40">
        <v>2714</v>
      </c>
      <c r="H52" s="40">
        <v>2800</v>
      </c>
      <c r="I52" s="40">
        <v>3500</v>
      </c>
      <c r="J52" s="46">
        <v>2500</v>
      </c>
    </row>
    <row r="53" spans="1:10">
      <c r="A53" s="15">
        <v>44</v>
      </c>
      <c r="B53" s="16"/>
      <c r="C53" s="9" t="s">
        <v>37</v>
      </c>
      <c r="D53" s="9" t="s">
        <v>24</v>
      </c>
      <c r="E53" s="10">
        <v>2</v>
      </c>
      <c r="F53" s="40">
        <v>4000</v>
      </c>
      <c r="G53" s="51">
        <v>944</v>
      </c>
      <c r="H53" s="40">
        <v>2600</v>
      </c>
      <c r="I53" s="40">
        <v>5900</v>
      </c>
      <c r="J53" s="41">
        <v>2500</v>
      </c>
    </row>
    <row r="54" spans="1:10">
      <c r="A54" s="15">
        <v>45</v>
      </c>
      <c r="B54" s="16"/>
      <c r="C54" s="9" t="s">
        <v>38</v>
      </c>
      <c r="D54" s="9" t="s">
        <v>24</v>
      </c>
      <c r="E54" s="10">
        <v>24</v>
      </c>
      <c r="F54" s="40">
        <v>48000</v>
      </c>
      <c r="G54" s="51">
        <v>22656</v>
      </c>
      <c r="H54" s="40">
        <v>31200</v>
      </c>
      <c r="I54" s="40">
        <v>62400</v>
      </c>
      <c r="J54" s="41">
        <v>44640</v>
      </c>
    </row>
    <row r="55" spans="1:10" ht="19.5" customHeight="1">
      <c r="A55" s="15">
        <v>46</v>
      </c>
      <c r="B55" s="16"/>
      <c r="C55" s="9" t="s">
        <v>39</v>
      </c>
      <c r="D55" s="9" t="s">
        <v>24</v>
      </c>
      <c r="E55" s="10">
        <v>24</v>
      </c>
      <c r="F55" s="40">
        <v>109920</v>
      </c>
      <c r="G55" s="51">
        <v>179837</v>
      </c>
      <c r="H55" s="40">
        <v>168000</v>
      </c>
      <c r="I55" s="40">
        <v>219840</v>
      </c>
      <c r="J55" s="41">
        <v>214800</v>
      </c>
    </row>
    <row r="56" spans="1:10">
      <c r="A56" s="17">
        <v>47</v>
      </c>
      <c r="B56" s="16"/>
      <c r="C56" s="9" t="s">
        <v>40</v>
      </c>
      <c r="D56" s="9" t="s">
        <v>9</v>
      </c>
      <c r="E56" s="10">
        <v>1.3</v>
      </c>
      <c r="F56" s="40">
        <v>306</v>
      </c>
      <c r="G56" s="51">
        <v>350</v>
      </c>
      <c r="H56" s="40">
        <v>520</v>
      </c>
      <c r="I56" s="40">
        <v>676</v>
      </c>
      <c r="J56" s="41">
        <v>228</v>
      </c>
    </row>
    <row r="57" spans="1:10" ht="22.5" customHeight="1">
      <c r="A57" s="17">
        <v>48</v>
      </c>
      <c r="B57" s="16"/>
      <c r="C57" s="9" t="s">
        <v>41</v>
      </c>
      <c r="D57" s="9" t="s">
        <v>42</v>
      </c>
      <c r="E57" s="10">
        <v>5</v>
      </c>
      <c r="F57" s="40">
        <v>1250</v>
      </c>
      <c r="G57" s="51">
        <v>856</v>
      </c>
      <c r="H57" s="40">
        <v>2675</v>
      </c>
      <c r="I57" s="40">
        <v>5500</v>
      </c>
      <c r="J57" s="41">
        <v>1850</v>
      </c>
    </row>
    <row r="58" spans="1:10">
      <c r="A58" s="15">
        <v>51</v>
      </c>
      <c r="B58" s="16"/>
      <c r="C58" s="9" t="s">
        <v>43</v>
      </c>
      <c r="D58" s="9" t="s">
        <v>44</v>
      </c>
      <c r="E58" s="10">
        <v>2</v>
      </c>
      <c r="F58" s="40">
        <v>50000</v>
      </c>
      <c r="G58" s="40">
        <v>55460</v>
      </c>
      <c r="H58" s="40">
        <v>55000</v>
      </c>
      <c r="I58" s="40">
        <v>25000</v>
      </c>
      <c r="J58" s="41">
        <v>32000</v>
      </c>
    </row>
    <row r="59" spans="1:10" ht="15.75" thickBot="1">
      <c r="A59" s="18">
        <v>52</v>
      </c>
      <c r="B59" s="19"/>
      <c r="C59" s="13" t="s">
        <v>45</v>
      </c>
      <c r="D59" s="13" t="s">
        <v>24</v>
      </c>
      <c r="E59" s="14">
        <v>1</v>
      </c>
      <c r="F59" s="43">
        <v>25000</v>
      </c>
      <c r="G59" s="51">
        <v>13782</v>
      </c>
      <c r="H59" s="40">
        <v>13850</v>
      </c>
      <c r="I59" s="40">
        <v>0</v>
      </c>
      <c r="J59" s="41">
        <v>9850</v>
      </c>
    </row>
    <row r="60" spans="1:10" ht="15.75" thickBot="1">
      <c r="A60" s="20"/>
      <c r="B60" s="136" t="s">
        <v>46</v>
      </c>
      <c r="C60" s="136"/>
      <c r="D60" s="21"/>
      <c r="E60" s="21"/>
      <c r="F60" s="47"/>
      <c r="G60" s="48"/>
      <c r="H60" s="49"/>
      <c r="I60" s="50"/>
      <c r="J60" s="41"/>
    </row>
    <row r="61" spans="1:10" ht="15.75" thickBot="1">
      <c r="A61" s="22" t="s">
        <v>87</v>
      </c>
      <c r="B61" s="23"/>
      <c r="C61" s="53" t="s">
        <v>47</v>
      </c>
      <c r="D61" s="60"/>
      <c r="E61" s="78"/>
      <c r="F61" s="63">
        <v>146120</v>
      </c>
      <c r="G61" s="64">
        <v>134349</v>
      </c>
      <c r="H61" s="65">
        <v>144021</v>
      </c>
      <c r="I61" s="63">
        <v>196505</v>
      </c>
      <c r="J61" s="63">
        <v>126942</v>
      </c>
    </row>
    <row r="62" spans="1:10" ht="15.75" thickBot="1">
      <c r="A62" s="77" t="s">
        <v>88</v>
      </c>
      <c r="B62" s="52"/>
      <c r="C62" s="53" t="s">
        <v>84</v>
      </c>
      <c r="D62" s="80"/>
      <c r="E62" s="81"/>
      <c r="F62" s="82">
        <f>F61*1.15</f>
        <v>168038</v>
      </c>
      <c r="G62" s="89">
        <f>G61*1.15</f>
        <v>154501.34999999998</v>
      </c>
      <c r="H62" s="82">
        <f>H61*1.15</f>
        <v>165624.15</v>
      </c>
      <c r="I62" s="82">
        <f>I61*1.15</f>
        <v>225980.74999999997</v>
      </c>
      <c r="J62" s="83">
        <f>J61*1.15</f>
        <v>145983.29999999999</v>
      </c>
    </row>
    <row r="63" spans="1:10" ht="15.75" thickBot="1">
      <c r="A63" s="86">
        <f>A59+1</f>
        <v>53</v>
      </c>
      <c r="B63" s="87"/>
      <c r="C63" s="88" t="s">
        <v>48</v>
      </c>
      <c r="D63" s="26" t="s">
        <v>9</v>
      </c>
      <c r="E63" s="27">
        <v>65.049999999999983</v>
      </c>
      <c r="F63" s="39">
        <v>6115</v>
      </c>
      <c r="G63" s="39">
        <v>6371</v>
      </c>
      <c r="H63" s="39">
        <v>3773</v>
      </c>
      <c r="I63" s="39">
        <v>7806</v>
      </c>
      <c r="J63" s="39">
        <v>2732</v>
      </c>
    </row>
    <row r="64" spans="1:10" ht="20.25" customHeight="1">
      <c r="A64" s="6">
        <f>A63+1</f>
        <v>54</v>
      </c>
      <c r="B64" s="25"/>
      <c r="C64" s="26" t="s">
        <v>49</v>
      </c>
      <c r="D64" s="26" t="s">
        <v>50</v>
      </c>
      <c r="E64" s="27">
        <v>27.519999999999996</v>
      </c>
      <c r="F64" s="38">
        <v>23392</v>
      </c>
      <c r="G64" s="38">
        <v>25492</v>
      </c>
      <c r="H64" s="38">
        <v>20612</v>
      </c>
      <c r="I64" s="38">
        <v>34400</v>
      </c>
      <c r="J64" s="39">
        <v>23667</v>
      </c>
    </row>
    <row r="65" spans="1:10">
      <c r="A65" s="6">
        <f t="shared" ref="A65:A90" si="0">A64+1</f>
        <v>55</v>
      </c>
      <c r="B65" s="8"/>
      <c r="C65" s="9" t="s">
        <v>51</v>
      </c>
      <c r="D65" s="9" t="s">
        <v>9</v>
      </c>
      <c r="E65" s="10">
        <v>130.09999999999997</v>
      </c>
      <c r="F65" s="40">
        <v>17564</v>
      </c>
      <c r="G65" s="40">
        <v>15659</v>
      </c>
      <c r="H65" s="40">
        <v>12099</v>
      </c>
      <c r="I65" s="40">
        <v>20946</v>
      </c>
      <c r="J65" s="41">
        <v>20556</v>
      </c>
    </row>
    <row r="66" spans="1:10">
      <c r="A66" s="6">
        <f t="shared" si="0"/>
        <v>56</v>
      </c>
      <c r="B66" s="8"/>
      <c r="C66" s="9" t="s">
        <v>52</v>
      </c>
      <c r="D66" s="9" t="s">
        <v>50</v>
      </c>
      <c r="E66" s="10">
        <v>27.519999999999996</v>
      </c>
      <c r="F66" s="40">
        <v>7018</v>
      </c>
      <c r="G66" s="40">
        <v>9372</v>
      </c>
      <c r="H66" s="40">
        <v>7926</v>
      </c>
      <c r="I66" s="40">
        <v>11558</v>
      </c>
      <c r="J66" s="41">
        <v>2064</v>
      </c>
    </row>
    <row r="67" spans="1:10">
      <c r="A67" s="6">
        <f t="shared" si="0"/>
        <v>57</v>
      </c>
      <c r="B67" s="8"/>
      <c r="C67" s="9" t="s">
        <v>53</v>
      </c>
      <c r="D67" s="9" t="s">
        <v>50</v>
      </c>
      <c r="E67" s="10">
        <v>27.519999999999996</v>
      </c>
      <c r="F67" s="40">
        <v>26970</v>
      </c>
      <c r="G67" s="40">
        <v>7203</v>
      </c>
      <c r="H67" s="40">
        <v>7926</v>
      </c>
      <c r="I67" s="40">
        <v>23612</v>
      </c>
      <c r="J67" s="41">
        <v>6935</v>
      </c>
    </row>
    <row r="68" spans="1:10" ht="22.5">
      <c r="A68" s="6">
        <f t="shared" si="0"/>
        <v>58</v>
      </c>
      <c r="B68" s="8"/>
      <c r="C68" s="9" t="s">
        <v>54</v>
      </c>
      <c r="D68" s="9" t="s">
        <v>50</v>
      </c>
      <c r="E68" s="10">
        <v>8.004999999999999</v>
      </c>
      <c r="F68" s="40">
        <v>5443</v>
      </c>
      <c r="G68" s="40">
        <v>1885</v>
      </c>
      <c r="H68" s="40">
        <v>16201</v>
      </c>
      <c r="I68" s="40">
        <v>8101</v>
      </c>
      <c r="J68" s="41">
        <v>7020</v>
      </c>
    </row>
    <row r="69" spans="1:10">
      <c r="A69" s="6">
        <f t="shared" si="0"/>
        <v>59</v>
      </c>
      <c r="B69" s="8"/>
      <c r="C69" s="9" t="s">
        <v>55</v>
      </c>
      <c r="D69" s="9" t="s">
        <v>42</v>
      </c>
      <c r="E69" s="10">
        <v>331</v>
      </c>
      <c r="F69" s="40">
        <v>18205</v>
      </c>
      <c r="G69" s="40">
        <v>20388</v>
      </c>
      <c r="H69" s="40">
        <v>21515</v>
      </c>
      <c r="I69" s="40">
        <v>18205</v>
      </c>
      <c r="J69" s="41">
        <v>18867</v>
      </c>
    </row>
    <row r="70" spans="1:10" ht="21.75" customHeight="1">
      <c r="A70" s="6">
        <f t="shared" si="0"/>
        <v>60</v>
      </c>
      <c r="B70" s="8"/>
      <c r="C70" s="9" t="s">
        <v>56</v>
      </c>
      <c r="D70" s="9" t="s">
        <v>9</v>
      </c>
      <c r="E70" s="10">
        <v>75.049999999999983</v>
      </c>
      <c r="F70" s="40">
        <v>21389</v>
      </c>
      <c r="G70" s="40">
        <v>21254</v>
      </c>
      <c r="H70" s="40">
        <v>19063</v>
      </c>
      <c r="I70" s="40">
        <v>23266</v>
      </c>
      <c r="J70" s="41">
        <v>19138</v>
      </c>
    </row>
    <row r="71" spans="1:10" ht="18" customHeight="1" thickBot="1">
      <c r="A71" s="6">
        <f t="shared" si="0"/>
        <v>61</v>
      </c>
      <c r="B71" s="28"/>
      <c r="C71" s="29" t="s">
        <v>57</v>
      </c>
      <c r="D71" s="29" t="s">
        <v>21</v>
      </c>
      <c r="E71" s="30">
        <v>138.09999999999997</v>
      </c>
      <c r="F71" s="44">
        <v>20025</v>
      </c>
      <c r="G71" s="44">
        <v>26725</v>
      </c>
      <c r="H71" s="44">
        <v>35906</v>
      </c>
      <c r="I71" s="44">
        <v>48611</v>
      </c>
      <c r="J71" s="45">
        <v>25963</v>
      </c>
    </row>
    <row r="72" spans="1:10" ht="22.5" customHeight="1" thickBot="1">
      <c r="A72" s="6">
        <f t="shared" si="0"/>
        <v>62</v>
      </c>
      <c r="B72" s="5"/>
      <c r="C72" s="61" t="s">
        <v>58</v>
      </c>
      <c r="D72" s="60"/>
      <c r="E72" s="90"/>
      <c r="F72" s="63">
        <v>1160946</v>
      </c>
      <c r="G72" s="63">
        <v>1261874</v>
      </c>
      <c r="H72" s="65">
        <v>949239</v>
      </c>
      <c r="I72" s="65">
        <v>1392259</v>
      </c>
      <c r="J72" s="63">
        <v>1236783</v>
      </c>
    </row>
    <row r="73" spans="1:10" ht="18.75" customHeight="1" thickBot="1">
      <c r="A73" s="6" t="s">
        <v>89</v>
      </c>
      <c r="B73" s="5"/>
      <c r="C73" s="53" t="s">
        <v>84</v>
      </c>
      <c r="D73" s="80"/>
      <c r="E73" s="91"/>
      <c r="F73" s="82">
        <f>F72*1.15</f>
        <v>1335087.8999999999</v>
      </c>
      <c r="G73" s="82">
        <f>G72*1.15</f>
        <v>1451155.0999999999</v>
      </c>
      <c r="H73" s="82">
        <f>H72*1.15</f>
        <v>1091624.8499999999</v>
      </c>
      <c r="I73" s="82">
        <f>I72*1.15</f>
        <v>1601097.8499999999</v>
      </c>
      <c r="J73" s="83">
        <f>J72*1.15</f>
        <v>1422300.45</v>
      </c>
    </row>
    <row r="74" spans="1:10" ht="17.25" customHeight="1" thickBot="1">
      <c r="A74" s="6">
        <f>A72+1</f>
        <v>63</v>
      </c>
      <c r="B74" s="7"/>
      <c r="C74" s="93" t="s">
        <v>59</v>
      </c>
      <c r="D74" s="94" t="s">
        <v>44</v>
      </c>
      <c r="E74" s="95">
        <v>44</v>
      </c>
      <c r="F74" s="96">
        <v>13200</v>
      </c>
      <c r="G74" s="96">
        <v>18172</v>
      </c>
      <c r="H74" s="96">
        <v>27896</v>
      </c>
      <c r="I74" s="96">
        <v>25872</v>
      </c>
      <c r="J74" s="96">
        <v>19800</v>
      </c>
    </row>
    <row r="75" spans="1:10" ht="22.5">
      <c r="A75" s="6">
        <f t="shared" si="0"/>
        <v>64</v>
      </c>
      <c r="B75" s="92"/>
      <c r="C75" s="123" t="s">
        <v>60</v>
      </c>
      <c r="D75" s="124" t="s">
        <v>44</v>
      </c>
      <c r="E75" s="125">
        <v>44</v>
      </c>
      <c r="F75" s="126">
        <v>594000</v>
      </c>
      <c r="G75" s="126">
        <v>621262</v>
      </c>
      <c r="H75" s="126">
        <v>407606</v>
      </c>
      <c r="I75" s="126">
        <v>621280</v>
      </c>
      <c r="J75" s="127">
        <v>570240</v>
      </c>
    </row>
    <row r="76" spans="1:10">
      <c r="A76" s="6">
        <f>A75+1</f>
        <v>65</v>
      </c>
      <c r="B76" s="8"/>
      <c r="C76" s="26" t="s">
        <v>61</v>
      </c>
      <c r="D76" s="26" t="s">
        <v>62</v>
      </c>
      <c r="E76" s="27">
        <v>44</v>
      </c>
      <c r="F76" s="38">
        <v>43120</v>
      </c>
      <c r="G76" s="38">
        <v>54450</v>
      </c>
      <c r="H76" s="38">
        <v>39336</v>
      </c>
      <c r="I76" s="38">
        <v>64460</v>
      </c>
      <c r="J76" s="39">
        <v>60720</v>
      </c>
    </row>
    <row r="77" spans="1:10">
      <c r="A77" s="6">
        <f t="shared" si="0"/>
        <v>66</v>
      </c>
      <c r="B77" s="8"/>
      <c r="C77" s="31" t="s">
        <v>63</v>
      </c>
      <c r="D77" s="31" t="s">
        <v>9</v>
      </c>
      <c r="E77" s="32">
        <v>22</v>
      </c>
      <c r="F77" s="40">
        <v>3630</v>
      </c>
      <c r="G77" s="40">
        <v>5062</v>
      </c>
      <c r="H77" s="40">
        <v>4818</v>
      </c>
      <c r="I77" s="40">
        <v>7260</v>
      </c>
      <c r="J77" s="41">
        <v>6270</v>
      </c>
    </row>
    <row r="78" spans="1:10">
      <c r="A78" s="6">
        <f t="shared" si="0"/>
        <v>67</v>
      </c>
      <c r="B78" s="8"/>
      <c r="C78" s="31" t="s">
        <v>64</v>
      </c>
      <c r="D78" s="31" t="s">
        <v>9</v>
      </c>
      <c r="E78" s="32">
        <v>220</v>
      </c>
      <c r="F78" s="40">
        <v>7040</v>
      </c>
      <c r="G78" s="40">
        <v>5977</v>
      </c>
      <c r="H78" s="40">
        <v>9020</v>
      </c>
      <c r="I78" s="40">
        <v>13640</v>
      </c>
      <c r="J78" s="41">
        <v>7920</v>
      </c>
    </row>
    <row r="79" spans="1:10">
      <c r="A79" s="6">
        <f t="shared" si="0"/>
        <v>68</v>
      </c>
      <c r="B79" s="8"/>
      <c r="C79" s="31" t="s">
        <v>65</v>
      </c>
      <c r="D79" s="31" t="s">
        <v>9</v>
      </c>
      <c r="E79" s="32">
        <v>220</v>
      </c>
      <c r="F79" s="40">
        <v>80300</v>
      </c>
      <c r="G79" s="40">
        <v>124452</v>
      </c>
      <c r="H79" s="40">
        <v>115060</v>
      </c>
      <c r="I79" s="40">
        <v>115500</v>
      </c>
      <c r="J79" s="41">
        <v>71280</v>
      </c>
    </row>
    <row r="80" spans="1:10">
      <c r="A80" s="6">
        <f t="shared" si="0"/>
        <v>69</v>
      </c>
      <c r="B80" s="8"/>
      <c r="C80" s="31" t="s">
        <v>66</v>
      </c>
      <c r="D80" s="31" t="s">
        <v>9</v>
      </c>
      <c r="E80" s="32">
        <v>245</v>
      </c>
      <c r="F80" s="40">
        <v>7840</v>
      </c>
      <c r="G80" s="40">
        <v>0</v>
      </c>
      <c r="H80" s="40">
        <v>6125</v>
      </c>
      <c r="I80" s="40">
        <v>12495</v>
      </c>
      <c r="J80" s="41">
        <v>4410</v>
      </c>
    </row>
    <row r="81" spans="1:10" ht="22.5">
      <c r="A81" s="6">
        <f t="shared" si="0"/>
        <v>70</v>
      </c>
      <c r="B81" s="8"/>
      <c r="C81" s="31" t="s">
        <v>67</v>
      </c>
      <c r="D81" s="31" t="s">
        <v>9</v>
      </c>
      <c r="E81" s="32">
        <v>245</v>
      </c>
      <c r="F81" s="40">
        <v>89425</v>
      </c>
      <c r="G81" s="40">
        <v>94969</v>
      </c>
      <c r="H81" s="40">
        <v>69825</v>
      </c>
      <c r="I81" s="40">
        <v>145775</v>
      </c>
      <c r="J81" s="41">
        <v>85260</v>
      </c>
    </row>
    <row r="82" spans="1:10" ht="21" customHeight="1">
      <c r="A82" s="6">
        <f t="shared" si="0"/>
        <v>71</v>
      </c>
      <c r="B82" s="8"/>
      <c r="C82" s="31" t="s">
        <v>68</v>
      </c>
      <c r="D82" s="31" t="s">
        <v>9</v>
      </c>
      <c r="E82" s="32">
        <v>220</v>
      </c>
      <c r="F82" s="40">
        <v>100100</v>
      </c>
      <c r="G82" s="40">
        <v>107033</v>
      </c>
      <c r="H82" s="40">
        <v>95700</v>
      </c>
      <c r="I82" s="40">
        <v>153560</v>
      </c>
      <c r="J82" s="41">
        <v>99000</v>
      </c>
    </row>
    <row r="83" spans="1:10">
      <c r="A83" s="6">
        <f t="shared" si="0"/>
        <v>72</v>
      </c>
      <c r="B83" s="8"/>
      <c r="C83" s="31" t="s">
        <v>69</v>
      </c>
      <c r="D83" s="31" t="s">
        <v>9</v>
      </c>
      <c r="E83" s="32">
        <v>220</v>
      </c>
      <c r="F83" s="40">
        <v>58300</v>
      </c>
      <c r="G83" s="40">
        <v>45067</v>
      </c>
      <c r="H83" s="40">
        <v>34100</v>
      </c>
      <c r="I83" s="40">
        <v>40700</v>
      </c>
      <c r="J83" s="41">
        <v>49500</v>
      </c>
    </row>
    <row r="84" spans="1:10">
      <c r="A84" s="6">
        <f t="shared" si="0"/>
        <v>73</v>
      </c>
      <c r="B84" s="8"/>
      <c r="C84" s="31" t="s">
        <v>70</v>
      </c>
      <c r="D84" s="31" t="s">
        <v>21</v>
      </c>
      <c r="E84" s="32">
        <v>159.72</v>
      </c>
      <c r="F84" s="40">
        <v>24757</v>
      </c>
      <c r="G84" s="40">
        <v>25066</v>
      </c>
      <c r="H84" s="40">
        <v>28111</v>
      </c>
      <c r="I84" s="40">
        <v>45520</v>
      </c>
      <c r="J84" s="41">
        <v>63569</v>
      </c>
    </row>
    <row r="85" spans="1:10">
      <c r="A85" s="6">
        <f t="shared" si="0"/>
        <v>74</v>
      </c>
      <c r="B85" s="8"/>
      <c r="C85" s="31" t="s">
        <v>71</v>
      </c>
      <c r="D85" s="31" t="s">
        <v>13</v>
      </c>
      <c r="E85" s="32">
        <v>159.72</v>
      </c>
      <c r="F85" s="40">
        <v>13576</v>
      </c>
      <c r="G85" s="40">
        <v>12156</v>
      </c>
      <c r="H85" s="40">
        <v>7667</v>
      </c>
      <c r="I85" s="40">
        <v>16771</v>
      </c>
      <c r="J85" s="41">
        <v>23000</v>
      </c>
    </row>
    <row r="86" spans="1:10" ht="22.5">
      <c r="A86" s="6">
        <f t="shared" si="0"/>
        <v>75</v>
      </c>
      <c r="B86" s="8"/>
      <c r="C86" s="9" t="s">
        <v>72</v>
      </c>
      <c r="D86" s="9" t="s">
        <v>21</v>
      </c>
      <c r="E86" s="32">
        <v>258.27999999999997</v>
      </c>
      <c r="F86" s="40">
        <v>52947</v>
      </c>
      <c r="G86" s="40">
        <v>59278</v>
      </c>
      <c r="H86" s="40">
        <v>51139</v>
      </c>
      <c r="I86" s="40">
        <v>34868</v>
      </c>
      <c r="J86" s="41">
        <v>91431</v>
      </c>
    </row>
    <row r="87" spans="1:10">
      <c r="A87" s="6">
        <f t="shared" si="0"/>
        <v>76</v>
      </c>
      <c r="B87" s="8"/>
      <c r="C87" s="31" t="s">
        <v>73</v>
      </c>
      <c r="D87" s="31" t="s">
        <v>9</v>
      </c>
      <c r="E87" s="32">
        <v>220</v>
      </c>
      <c r="F87" s="40">
        <v>5500</v>
      </c>
      <c r="G87" s="40">
        <v>4673</v>
      </c>
      <c r="H87" s="40">
        <v>4620</v>
      </c>
      <c r="I87" s="40">
        <v>13640</v>
      </c>
      <c r="J87" s="41">
        <v>7040</v>
      </c>
    </row>
    <row r="88" spans="1:10">
      <c r="A88" s="6">
        <f t="shared" si="0"/>
        <v>77</v>
      </c>
      <c r="B88" s="8"/>
      <c r="C88" s="33" t="s">
        <v>74</v>
      </c>
      <c r="D88" s="33" t="s">
        <v>13</v>
      </c>
      <c r="E88" s="32">
        <v>258.27999999999997</v>
      </c>
      <c r="F88" s="40">
        <v>21954</v>
      </c>
      <c r="G88" s="40">
        <v>31062</v>
      </c>
      <c r="H88" s="40">
        <v>11364</v>
      </c>
      <c r="I88" s="40">
        <v>17563</v>
      </c>
      <c r="J88" s="41">
        <v>37451</v>
      </c>
    </row>
    <row r="89" spans="1:10">
      <c r="A89" s="6">
        <f t="shared" si="0"/>
        <v>78</v>
      </c>
      <c r="B89" s="8"/>
      <c r="C89" s="33" t="s">
        <v>75</v>
      </c>
      <c r="D89" s="33" t="s">
        <v>44</v>
      </c>
      <c r="E89" s="32">
        <v>44</v>
      </c>
      <c r="F89" s="40">
        <v>16896</v>
      </c>
      <c r="G89" s="40">
        <v>47766</v>
      </c>
      <c r="H89" s="40">
        <v>25300</v>
      </c>
      <c r="I89" s="40">
        <v>43120</v>
      </c>
      <c r="J89" s="41">
        <v>24640</v>
      </c>
    </row>
    <row r="90" spans="1:10">
      <c r="A90" s="128">
        <f t="shared" si="0"/>
        <v>79</v>
      </c>
      <c r="B90" s="28"/>
      <c r="C90" s="129" t="s">
        <v>76</v>
      </c>
      <c r="D90" s="129" t="s">
        <v>77</v>
      </c>
      <c r="E90" s="130">
        <v>15.33</v>
      </c>
      <c r="F90" s="44">
        <v>28361</v>
      </c>
      <c r="G90" s="44">
        <v>5427</v>
      </c>
      <c r="H90" s="44">
        <v>11498</v>
      </c>
      <c r="I90" s="44">
        <v>20236</v>
      </c>
      <c r="J90" s="45">
        <v>15253</v>
      </c>
    </row>
    <row r="91" spans="1:10" ht="24" customHeight="1" thickBot="1">
      <c r="A91" s="131">
        <v>80</v>
      </c>
      <c r="B91" s="137" t="s">
        <v>101</v>
      </c>
      <c r="C91" s="137"/>
      <c r="D91" s="134" t="s">
        <v>44</v>
      </c>
      <c r="E91" s="135">
        <v>44</v>
      </c>
      <c r="F91" s="132">
        <v>712800</v>
      </c>
      <c r="G91" s="133">
        <v>708576</v>
      </c>
      <c r="H91" s="133">
        <v>598400</v>
      </c>
      <c r="I91" s="133">
        <v>656700</v>
      </c>
      <c r="J91" s="133">
        <v>627000</v>
      </c>
    </row>
    <row r="92" spans="1:10" ht="15.75" thickBot="1"/>
    <row r="93" spans="1:10" ht="24" thickBot="1">
      <c r="C93" s="138" t="s">
        <v>90</v>
      </c>
      <c r="D93" s="139"/>
      <c r="E93" s="140"/>
      <c r="F93" s="141" t="s">
        <v>79</v>
      </c>
      <c r="G93" s="142" t="s">
        <v>80</v>
      </c>
      <c r="H93" s="142" t="s">
        <v>98</v>
      </c>
      <c r="I93" s="143" t="s">
        <v>102</v>
      </c>
      <c r="J93" s="144" t="s">
        <v>82</v>
      </c>
    </row>
    <row r="94" spans="1:10">
      <c r="C94" s="97" t="s">
        <v>91</v>
      </c>
      <c r="D94" s="98"/>
      <c r="E94" s="99"/>
      <c r="F94" s="100">
        <f>F8+F27</f>
        <v>2536914.9499999997</v>
      </c>
      <c r="G94" s="101">
        <f>G8+G27</f>
        <v>2286034.4</v>
      </c>
      <c r="H94" s="101">
        <f>H8+H27</f>
        <v>2004693.7999999998</v>
      </c>
      <c r="I94" s="101">
        <f>I8+I27</f>
        <v>2365796.0999999996</v>
      </c>
      <c r="J94" s="102">
        <f>J8+J27</f>
        <v>2506935.6</v>
      </c>
    </row>
    <row r="95" spans="1:10">
      <c r="C95" s="103" t="s">
        <v>92</v>
      </c>
      <c r="D95" s="104"/>
      <c r="E95" s="105"/>
      <c r="F95" s="106">
        <f>F62</f>
        <v>168038</v>
      </c>
      <c r="G95" s="107">
        <f>G62</f>
        <v>154501.34999999998</v>
      </c>
      <c r="H95" s="107">
        <f>H62</f>
        <v>165624.15</v>
      </c>
      <c r="I95" s="107">
        <f>I62</f>
        <v>225980.74999999997</v>
      </c>
      <c r="J95" s="108">
        <f>J62</f>
        <v>145983.29999999999</v>
      </c>
    </row>
    <row r="96" spans="1:10">
      <c r="C96" s="103" t="s">
        <v>93</v>
      </c>
      <c r="D96" s="104"/>
      <c r="E96" s="105"/>
      <c r="F96" s="106">
        <f>(F53+F54+F55)*1.15</f>
        <v>186208</v>
      </c>
      <c r="G96" s="107">
        <f>(G53+G54+G55)*1.15</f>
        <v>233952.55</v>
      </c>
      <c r="H96" s="107">
        <f>(H53+H54+H55)*1.15</f>
        <v>232069.99999999997</v>
      </c>
      <c r="I96" s="107">
        <f>(I53+I54+I55)*1.15</f>
        <v>331361</v>
      </c>
      <c r="J96" s="108">
        <f>(J53+J54+J55)*1.15</f>
        <v>301231</v>
      </c>
    </row>
    <row r="97" spans="3:10">
      <c r="C97" s="117" t="s">
        <v>99</v>
      </c>
      <c r="D97" s="118"/>
      <c r="E97" s="119"/>
      <c r="F97" s="120">
        <f>(F74+F75)*1.15</f>
        <v>698280</v>
      </c>
      <c r="G97" s="121">
        <f>(G74+G75)*1.15</f>
        <v>735349.1</v>
      </c>
      <c r="H97" s="121">
        <f>(H74+H75)*1.15</f>
        <v>500827.3</v>
      </c>
      <c r="I97" s="121">
        <f>(I74+I75)*1.15</f>
        <v>744224.79999999993</v>
      </c>
      <c r="J97" s="122">
        <f>(J74+J75)*1.15</f>
        <v>678546</v>
      </c>
    </row>
    <row r="98" spans="3:10">
      <c r="C98" s="117" t="s">
        <v>100</v>
      </c>
      <c r="D98" s="118"/>
      <c r="E98" s="119"/>
      <c r="F98" s="120">
        <f>(F74+F91)*1.15</f>
        <v>834899.99999999988</v>
      </c>
      <c r="G98" s="121">
        <f>(G74+G91)*1.15</f>
        <v>835760.2</v>
      </c>
      <c r="H98" s="121">
        <f>(H74+H91)*1.15</f>
        <v>720240.39999999991</v>
      </c>
      <c r="I98" s="121">
        <f>(I74+I91)*1.15</f>
        <v>784957.79999999993</v>
      </c>
      <c r="J98" s="122">
        <f>(J74+J91)*1.15</f>
        <v>743820</v>
      </c>
    </row>
    <row r="99" spans="3:10" ht="15.75" thickBot="1">
      <c r="C99" s="109" t="s">
        <v>94</v>
      </c>
      <c r="D99" s="110"/>
      <c r="E99" s="111"/>
      <c r="F99" s="112">
        <f>(F50+F51+F52+F56+F57+F58+F59)*1.15</f>
        <v>137776.9</v>
      </c>
      <c r="G99" s="113">
        <f>(G50+G51+G52+G56+G57+G58+G59)*1.15</f>
        <v>112662.04999999999</v>
      </c>
      <c r="H99" s="113">
        <f>(H50+H51+H52+H56+H57+H58+H59)*1.15</f>
        <v>116345.49999999999</v>
      </c>
      <c r="I99" s="113">
        <f>(I50+I51+I52+I56+I57+I58+I59)*1.15</f>
        <v>71273.549999999988</v>
      </c>
      <c r="J99" s="114">
        <f>(J50+J51+J52+J56+J57+J58+J59)*1.15</f>
        <v>109074.04999999999</v>
      </c>
    </row>
  </sheetData>
  <mergeCells count="2">
    <mergeCell ref="B60:C60"/>
    <mergeCell ref="B91:C91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Jenda</dc:creator>
  <cp:lastModifiedBy>Jenda</cp:lastModifiedBy>
  <cp:lastPrinted>2018-02-11T17:37:02Z</cp:lastPrinted>
  <dcterms:created xsi:type="dcterms:W3CDTF">2018-02-10T16:04:25Z</dcterms:created>
  <dcterms:modified xsi:type="dcterms:W3CDTF">2018-02-11T19:15:48Z</dcterms:modified>
</cp:coreProperties>
</file>