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Krycí list" sheetId="10" r:id="rId1"/>
    <sheet name="Rozpočet" sheetId="3" r:id="rId2"/>
  </sheets>
  <definedNames>
    <definedName name="_xlnm.Print_Area" localSheetId="0">'Krycí list'!$A$1:$R$35</definedName>
    <definedName name="_xlnm.Print_Area" localSheetId="1">Rozpočet!$A$1:$H$93</definedName>
  </definedNames>
  <calcPr calcId="145621" iterate="1" iterateCount="1"/>
</workbook>
</file>

<file path=xl/calcChain.xml><?xml version="1.0" encoding="utf-8"?>
<calcChain xmlns="http://schemas.openxmlformats.org/spreadsheetml/2006/main">
  <c r="G94" i="3" l="1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G40" i="3"/>
  <c r="G52" i="3"/>
  <c r="G53" i="3"/>
  <c r="G54" i="3"/>
  <c r="G50" i="3"/>
  <c r="G47" i="3"/>
  <c r="G46" i="3"/>
  <c r="G43" i="3"/>
  <c r="G41" i="3"/>
  <c r="G90" i="3"/>
  <c r="G77" i="3"/>
  <c r="G78" i="3"/>
  <c r="G79" i="3"/>
  <c r="G87" i="3"/>
  <c r="G85" i="3"/>
  <c r="G81" i="3"/>
  <c r="G76" i="3"/>
  <c r="G75" i="3"/>
  <c r="G22" i="3"/>
  <c r="G25" i="3"/>
  <c r="G26" i="3"/>
  <c r="G88" i="3"/>
  <c r="G91" i="3"/>
  <c r="G82" i="3"/>
  <c r="G31" i="3"/>
  <c r="G34" i="3"/>
  <c r="G33" i="3"/>
  <c r="G35" i="3"/>
  <c r="G16" i="3"/>
  <c r="C6" i="3"/>
  <c r="C5" i="3"/>
  <c r="C3" i="3"/>
  <c r="C2" i="3"/>
  <c r="G51" i="3"/>
  <c r="G55" i="3"/>
  <c r="G57" i="3"/>
  <c r="G58" i="3"/>
  <c r="G49" i="3"/>
  <c r="H48" i="3"/>
  <c r="G56" i="3"/>
  <c r="G89" i="3"/>
  <c r="G73" i="3"/>
  <c r="G67" i="3"/>
  <c r="G86" i="3"/>
  <c r="G32" i="3"/>
  <c r="G17" i="3"/>
  <c r="G69" i="3"/>
  <c r="G66" i="3"/>
  <c r="G68" i="3"/>
  <c r="G15" i="3"/>
  <c r="G21" i="3"/>
  <c r="G80" i="3"/>
  <c r="G28" i="3"/>
  <c r="G29" i="3"/>
  <c r="G20" i="3"/>
  <c r="G13" i="3"/>
  <c r="G39" i="3"/>
  <c r="G38" i="3"/>
  <c r="G42" i="3"/>
  <c r="G70" i="3"/>
  <c r="G72" i="3"/>
  <c r="G71" i="3"/>
  <c r="G65" i="3"/>
  <c r="H64" i="3"/>
  <c r="G45" i="3"/>
  <c r="G44" i="3"/>
  <c r="G84" i="3"/>
  <c r="G83" i="3"/>
  <c r="G24" i="3"/>
  <c r="G23" i="3"/>
  <c r="G36" i="3"/>
  <c r="G30" i="3"/>
  <c r="G37" i="3"/>
  <c r="G14" i="3"/>
  <c r="H27" i="3"/>
  <c r="G11" i="3"/>
  <c r="G10" i="3"/>
  <c r="G18" i="3"/>
  <c r="G12" i="3"/>
  <c r="H9" i="3"/>
  <c r="G19" i="3"/>
  <c r="E18" i="10"/>
  <c r="R25" i="10"/>
  <c r="P26" i="10"/>
  <c r="R26" i="10"/>
  <c r="R28" i="10"/>
  <c r="R30" i="10"/>
  <c r="H74" i="3"/>
</calcChain>
</file>

<file path=xl/sharedStrings.xml><?xml version="1.0" encoding="utf-8"?>
<sst xmlns="http://schemas.openxmlformats.org/spreadsheetml/2006/main" count="236" uniqueCount="142">
  <si>
    <t>Název stavby</t>
  </si>
  <si>
    <t>Název objektu</t>
  </si>
  <si>
    <t>IČO</t>
  </si>
  <si>
    <t>DIČ</t>
  </si>
  <si>
    <t>Objednatel</t>
  </si>
  <si>
    <t>Projektant</t>
  </si>
  <si>
    <t>Zhotovitel</t>
  </si>
  <si>
    <t>Rozpočet číslo</t>
  </si>
  <si>
    <t>Zpracoval</t>
  </si>
  <si>
    <t>Dne</t>
  </si>
  <si>
    <t xml:space="preserve">                Rozpočtové náklady v</t>
  </si>
  <si>
    <t>CZK</t>
  </si>
  <si>
    <t>A</t>
  </si>
  <si>
    <t>Základní rozp. náklady</t>
  </si>
  <si>
    <t>B</t>
  </si>
  <si>
    <t>C</t>
  </si>
  <si>
    <t>1</t>
  </si>
  <si>
    <t>8</t>
  </si>
  <si>
    <t>13</t>
  </si>
  <si>
    <t>2</t>
  </si>
  <si>
    <t>9</t>
  </si>
  <si>
    <t>14</t>
  </si>
  <si>
    <t>3</t>
  </si>
  <si>
    <t>10</t>
  </si>
  <si>
    <t>15</t>
  </si>
  <si>
    <t>4</t>
  </si>
  <si>
    <t>11</t>
  </si>
  <si>
    <t>16</t>
  </si>
  <si>
    <t>5</t>
  </si>
  <si>
    <t>17</t>
  </si>
  <si>
    <t>Celkové náklady</t>
  </si>
  <si>
    <t>Datum a podpis</t>
  </si>
  <si>
    <t>Razítko</t>
  </si>
  <si>
    <t>DPH</t>
  </si>
  <si>
    <t>% z</t>
  </si>
  <si>
    <t>Cena s DPH (ř. 23-25)</t>
  </si>
  <si>
    <t>Přípočty a odpočty</t>
  </si>
  <si>
    <t xml:space="preserve">Objednatel:   </t>
  </si>
  <si>
    <t>Popis</t>
  </si>
  <si>
    <t>Cena celkem</t>
  </si>
  <si>
    <t>Okapový chodník</t>
  </si>
  <si>
    <t>Ostatní konstrukce a práce</t>
  </si>
  <si>
    <t>P.Č.</t>
  </si>
  <si>
    <t>MJ</t>
  </si>
  <si>
    <t>Množství celkem</t>
  </si>
  <si>
    <t>Cena jednotková</t>
  </si>
  <si>
    <t>m2</t>
  </si>
  <si>
    <t>m3</t>
  </si>
  <si>
    <t>Vodorovné přemístění výkopku hor1-4</t>
  </si>
  <si>
    <t>Zásyp zhutněný v uzavřených prostorech sypaninou</t>
  </si>
  <si>
    <t>kus</t>
  </si>
  <si>
    <t>Kladení dlažby z betonových nebo kamenných dlaždic komunikací pro pěší do lože z kam.těženého</t>
  </si>
  <si>
    <t>kpl</t>
  </si>
  <si>
    <t>m</t>
  </si>
  <si>
    <t>Přeprava lešení</t>
  </si>
  <si>
    <t>ks</t>
  </si>
  <si>
    <t>bm</t>
  </si>
  <si>
    <t xml:space="preserve">Zpracoval:  </t>
  </si>
  <si>
    <t>Datum:</t>
  </si>
  <si>
    <t>Zhotovitel:</t>
  </si>
  <si>
    <t>Stavba:</t>
  </si>
  <si>
    <t>Objekt:</t>
  </si>
  <si>
    <t>Likvidace a odvoz odpadu</t>
  </si>
  <si>
    <t>CZ</t>
  </si>
  <si>
    <t>Úprava a obnova zeleně</t>
  </si>
  <si>
    <t>Vykopávky v uzavřených prostorech v hornině tř. 1 až 4 - kvůli zateplení, h = 400 mm</t>
  </si>
  <si>
    <t>Demontáž a zpětná montáž prvků kotvených na fasádě - počet bude upřesněn dle skutečnosti</t>
  </si>
  <si>
    <t>Betonový parkový obrubník do betonového lože</t>
  </si>
  <si>
    <t>pár</t>
  </si>
  <si>
    <t>Hliníková okapnice vč. tmelení PU tmelem</t>
  </si>
  <si>
    <t>Podklad nebo lože pod dlažbu vodorovný nebo do sklonu 1:5 z kameniva těženého, 8 - 16 mm, tl. 100 mm</t>
  </si>
  <si>
    <t>Dodávka betonové dlažby 500 x 500 mm (10 % prořez)</t>
  </si>
  <si>
    <t>Demontáž a zpětná montáž nového soklíku keramického řezaného, spodní a horní tmelení silikonem resp. akrylem</t>
  </si>
  <si>
    <t>Dodávka a montáž AL sušáků na prádlo s posuvnými šňůrami</t>
  </si>
  <si>
    <t>Pozn. poplatek za zábor veřejného pozemku hradí Objednatel dle skutečnosti po projednání Zhotovitelem</t>
  </si>
  <si>
    <t>t</t>
  </si>
  <si>
    <t>Položky pod čarou</t>
  </si>
  <si>
    <t>Související</t>
  </si>
  <si>
    <t>Výplně</t>
  </si>
  <si>
    <t>Schodiště</t>
  </si>
  <si>
    <t>Součet 1-18</t>
  </si>
  <si>
    <t>Doporučená rezerva rozpočtu</t>
  </si>
  <si>
    <t>%</t>
  </si>
  <si>
    <t>Sleva</t>
  </si>
  <si>
    <t>Rozebrání dílců okapového chodníku z betonových bloků</t>
  </si>
  <si>
    <t>Nopová folie, výška nopu 5 mm vč. krycí lišty</t>
  </si>
  <si>
    <t>Oplechování parapetů z lak. pozink. plechu (typ Lindab), rš do 330 mm včetně klemp. zakončení</t>
  </si>
  <si>
    <t>Poplatek za zábor pozemku - hradí objednatel přímo a nepodléhá DPH</t>
  </si>
  <si>
    <t>NABÍDKOVÝ ROZPOČET</t>
  </si>
  <si>
    <t>Úprava u schodu balkonových dveří - XPS, keramický obklad</t>
  </si>
  <si>
    <t>Dlažba keramická standardu Taurus Granit 73/76 S, 10 % prořez</t>
  </si>
  <si>
    <t>Likvidace a odvoz suti - závislé na pol. Vybourání podlah</t>
  </si>
  <si>
    <t>Zařízení staveniště, VRN</t>
  </si>
  <si>
    <t>Fasáda</t>
  </si>
  <si>
    <t>Střecha</t>
  </si>
  <si>
    <t>Balkonová těsnící balkonová páska pro fixaci okapnice na hydroizolaci</t>
  </si>
  <si>
    <t>Těsnící okrajová a dilatační páska</t>
  </si>
  <si>
    <t>Přesun hmot</t>
  </si>
  <si>
    <t>Oprava fasády a lodžií</t>
  </si>
  <si>
    <t>Valentova 1727 - 1728, Praha 11</t>
  </si>
  <si>
    <t>Společenství vlastníků jednotek Valentova 1727 - 1728, Praha 4</t>
  </si>
  <si>
    <t>Vyřízení záboru</t>
  </si>
  <si>
    <t>Fasádní nátěr - Odstraňovač řas, mechů a lišejníků</t>
  </si>
  <si>
    <t>Omytí fasády II.</t>
  </si>
  <si>
    <t>Omytí fasády I.</t>
  </si>
  <si>
    <t>Demontáž oplechování parapetů</t>
  </si>
  <si>
    <t>Armovaná stěrková vrstva ostění a nadpraží</t>
  </si>
  <si>
    <t>Vyspravení parapetního lůžka armovanou stěrkovou vrstvou</t>
  </si>
  <si>
    <t>Okenní připojovací profil APU - napojení stěrky na rám okna</t>
  </si>
  <si>
    <t>Vnější zednické začištění připojovací spáry oken (odhad 10 %)</t>
  </si>
  <si>
    <t>Oprava hl. zateplené fasády</t>
  </si>
  <si>
    <t>Montáž lešení</t>
  </si>
  <si>
    <t>Demontáž lešení</t>
  </si>
  <si>
    <t>VRN</t>
  </si>
  <si>
    <t>Nájem lešení po navrženou dobu realizace</t>
  </si>
  <si>
    <t>Vybourání původních podlah lodžií a balkonů, cca 6 cm - odhad 10 %</t>
  </si>
  <si>
    <t>Demontáž původních zábradlí lodžií</t>
  </si>
  <si>
    <t>Oprava soklu</t>
  </si>
  <si>
    <t>Revize hromosvodu</t>
  </si>
  <si>
    <t>Demontáž rámového zasklení</t>
  </si>
  <si>
    <t>Demontáž bezrámového zasklení</t>
  </si>
  <si>
    <t>Zpětná montáž bezrámového zasklení vč. oplechování mezer u zábradlí a podlah z lak. pozink. plechu</t>
  </si>
  <si>
    <t>Nátěr dvířek elektro</t>
  </si>
  <si>
    <t>Fasádní nátěr vč. penetrace - pilířek elektro</t>
  </si>
  <si>
    <t>V případě použití materiálu od jiných výrobců budou dodržené standardy materiálu dle výše navržených!</t>
  </si>
  <si>
    <t>POZNÁMKY:</t>
  </si>
  <si>
    <r>
      <t xml:space="preserve">Oprava podlah lodžií vč. výměny zábradlí </t>
    </r>
    <r>
      <rPr>
        <b/>
        <i/>
        <sz val="8"/>
        <rFont val="Arial CE"/>
        <charset val="238"/>
      </rPr>
      <t>(podlahová plocha lodžie cca 5 m2)</t>
    </r>
  </si>
  <si>
    <t>* Dodávka a montáž nových ocelových žárovězinkovaných zábradlí šíře cca 3,4 m s výplní z vrstveného bezpečnostního skla 3/3/1</t>
  </si>
  <si>
    <r>
      <t xml:space="preserve">Fasádní silikonový nátěr - </t>
    </r>
    <r>
      <rPr>
        <i/>
        <sz val="8"/>
        <rFont val="Arial CE"/>
        <charset val="238"/>
      </rPr>
      <t>(dle kvality mat.: Weber.ton.bio)</t>
    </r>
  </si>
  <si>
    <r>
      <t xml:space="preserve">Penetrace podkladu - </t>
    </r>
    <r>
      <rPr>
        <i/>
        <sz val="8"/>
        <rFont val="Arial CE"/>
        <charset val="238"/>
      </rPr>
      <t>(dle kvality mat.: weber.silikon.podklad G 500)</t>
    </r>
  </si>
  <si>
    <r>
      <t xml:space="preserve">Penetrace podkladu - </t>
    </r>
    <r>
      <rPr>
        <i/>
        <sz val="8"/>
        <rFont val="Arial CE"/>
        <charset val="238"/>
      </rPr>
      <t>(dle kvality mat.: weber.podklad.uni)</t>
    </r>
  </si>
  <si>
    <r>
      <t xml:space="preserve">Soklová mosaiková omítka - </t>
    </r>
    <r>
      <rPr>
        <i/>
        <sz val="8"/>
        <rFont val="Arial CE"/>
        <charset val="238"/>
      </rPr>
      <t>(dle kvality mat.: weber.pas.marmolit)</t>
    </r>
    <r>
      <rPr>
        <sz val="8"/>
        <rFont val="Arial CE"/>
        <family val="2"/>
        <charset val="238"/>
      </rPr>
      <t>, v = 0,3 m</t>
    </r>
  </si>
  <si>
    <r>
      <t xml:space="preserve">Stavební výtah / </t>
    </r>
    <r>
      <rPr>
        <i/>
        <sz val="8"/>
        <rFont val="Arial CE"/>
        <charset val="238"/>
      </rPr>
      <t>(GEDA)</t>
    </r>
  </si>
  <si>
    <r>
      <t xml:space="preserve">Hydroizolační stěrka </t>
    </r>
    <r>
      <rPr>
        <i/>
        <sz val="8"/>
        <rFont val="Arial CE"/>
        <charset val="238"/>
      </rPr>
      <t>(dle kvality mat.: Weber.Terizol)</t>
    </r>
    <r>
      <rPr>
        <sz val="8"/>
        <rFont val="Arial CE"/>
        <family val="2"/>
        <charset val="238"/>
      </rPr>
      <t xml:space="preserve"> 2x vč. vytažení na stěny</t>
    </r>
  </si>
  <si>
    <r>
      <t xml:space="preserve">Mrazuvzdorná lepící hmota </t>
    </r>
    <r>
      <rPr>
        <i/>
        <sz val="8"/>
        <rFont val="Arial CE"/>
        <charset val="238"/>
      </rPr>
      <t>(dle kvality mat.: Weber.for.flex)</t>
    </r>
    <r>
      <rPr>
        <sz val="8"/>
        <rFont val="Arial CE"/>
        <family val="2"/>
        <charset val="238"/>
      </rPr>
      <t xml:space="preserve"> vč. pokládky dlažby</t>
    </r>
  </si>
  <si>
    <r>
      <t xml:space="preserve">Spárovací hmota </t>
    </r>
    <r>
      <rPr>
        <i/>
        <sz val="8"/>
        <rFont val="Arial CE"/>
        <charset val="238"/>
      </rPr>
      <t>(dle kvality mat.: Weber.color.comfort)</t>
    </r>
  </si>
  <si>
    <r>
      <t xml:space="preserve">Penetrace - </t>
    </r>
    <r>
      <rPr>
        <i/>
        <sz val="8"/>
        <rFont val="Arial CE"/>
        <charset val="238"/>
      </rPr>
      <t>(dle kvality mat.: weber.podklad.A)</t>
    </r>
  </si>
  <si>
    <r>
      <t xml:space="preserve">Spádová vrstva z </t>
    </r>
    <r>
      <rPr>
        <i/>
        <sz val="8"/>
        <rFont val="Arial CE"/>
        <charset val="238"/>
      </rPr>
      <t>(dle kvality mat.: weber.bat.balkonový)</t>
    </r>
    <r>
      <rPr>
        <sz val="8"/>
        <rFont val="Arial CE"/>
        <family val="2"/>
        <charset val="238"/>
      </rPr>
      <t>, tl. cca 40 mm</t>
    </r>
  </si>
  <si>
    <r>
      <t xml:space="preserve">Penetrace - </t>
    </r>
    <r>
      <rPr>
        <i/>
        <sz val="8"/>
        <rFont val="Arial CE"/>
        <charset val="238"/>
      </rPr>
      <t>(dle kvality mat.: weber.podklad. Haft)</t>
    </r>
  </si>
  <si>
    <r>
      <t xml:space="preserve">* Dodávka a montáž nových (AL) </t>
    </r>
    <r>
      <rPr>
        <b/>
        <sz val="8"/>
        <color indexed="10"/>
        <rFont val="MS Sans Serif"/>
        <charset val="238"/>
      </rPr>
      <t>hliníkových zábradlí včetně povrchové úpravy</t>
    </r>
    <r>
      <rPr>
        <sz val="8"/>
        <color indexed="10"/>
        <rFont val="MS Sans Serif"/>
        <charset val="1"/>
      </rPr>
      <t xml:space="preserve"> šíře cca 3,4 m s výplní z vrstveného bezpečnostního skla 3/3/1</t>
    </r>
  </si>
  <si>
    <t>Demontáž a montáž svodu hromosvodu - 4 svody</t>
  </si>
  <si>
    <t>Rozpis prací, materiálu a 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</si>
</sst>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#,##0;\-#,##0"/>
    <numFmt numFmtId="166" formatCode="#,##0.00;\-#,##0.00"/>
    <numFmt numFmtId="168" formatCode="#,##0.000;\-#,##0.000"/>
    <numFmt numFmtId="174" formatCode="#,##0.0_ ;\-#,##0.0\ "/>
  </numFmts>
  <fonts count="34">
    <font>
      <sz val="8"/>
      <name val="MS Sans Serif"/>
      <charset val="1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sz val="7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YR"/>
      <charset val="238"/>
    </font>
    <font>
      <b/>
      <u/>
      <sz val="8"/>
      <color indexed="10"/>
      <name val="Arial CE"/>
      <family val="2"/>
      <charset val="238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u/>
      <sz val="10"/>
      <name val="Arial CE"/>
      <family val="2"/>
      <charset val="238"/>
    </font>
    <font>
      <b/>
      <sz val="18"/>
      <color indexed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8"/>
      <color indexed="10"/>
      <name val="Arial CE"/>
      <family val="2"/>
      <charset val="238"/>
    </font>
    <font>
      <b/>
      <sz val="8"/>
      <name val="MS Sans Serif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8"/>
      <color indexed="10"/>
      <name val="MS Sans Serif"/>
      <charset val="1"/>
    </font>
    <font>
      <b/>
      <sz val="8"/>
      <color indexed="10"/>
      <name val="MS Sans Serif"/>
      <charset val="238"/>
    </font>
    <font>
      <i/>
      <sz val="8"/>
      <name val="Arial CE"/>
      <charset val="238"/>
    </font>
    <font>
      <u/>
      <sz val="8"/>
      <color theme="10"/>
      <name val="MS Sans Serif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8"/>
      <color rgb="FFFF0000"/>
      <name val="MS Sans Serif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</borders>
  <cellStyleXfs count="9">
    <xf numFmtId="0" fontId="0" fillId="0" borderId="0" applyAlignment="0">
      <alignment vertical="top" wrapText="1"/>
      <protection locked="0"/>
    </xf>
    <xf numFmtId="0" fontId="30" fillId="0" borderId="0" applyNumberFormat="0" applyFill="0" applyBorder="0" applyAlignment="0" applyProtection="0">
      <alignment vertical="top" wrapText="1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5" fillId="0" borderId="0" applyAlignment="0">
      <alignment vertical="top" wrapText="1"/>
      <protection locked="0"/>
    </xf>
    <xf numFmtId="0" fontId="16" fillId="0" borderId="0" applyAlignment="0">
      <alignment vertical="top" wrapText="1"/>
      <protection locked="0"/>
    </xf>
    <xf numFmtId="0" fontId="6" fillId="0" borderId="0"/>
    <xf numFmtId="0" fontId="16" fillId="0" borderId="0"/>
  </cellStyleXfs>
  <cellXfs count="294">
    <xf numFmtId="0" fontId="0" fillId="0" borderId="0" xfId="0" applyAlignment="1">
      <alignment vertical="top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15" fillId="0" borderId="0" xfId="0" applyFont="1" applyAlignment="1">
      <alignment horizontal="center" vertical="center"/>
      <protection locked="0"/>
    </xf>
    <xf numFmtId="0" fontId="0" fillId="0" borderId="0" xfId="0" applyAlignment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/>
    </xf>
    <xf numFmtId="3" fontId="2" fillId="0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center"/>
    </xf>
    <xf numFmtId="0" fontId="12" fillId="0" borderId="2" xfId="0" applyFont="1" applyBorder="1" applyAlignment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 wrapText="1"/>
      <protection locked="0"/>
    </xf>
    <xf numFmtId="0" fontId="12" fillId="0" borderId="4" xfId="0" applyFont="1" applyBorder="1" applyAlignment="1">
      <alignment horizontal="left" vertical="center" wrapText="1"/>
      <protection locked="0"/>
    </xf>
    <xf numFmtId="0" fontId="2" fillId="0" borderId="5" xfId="0" applyFont="1" applyBorder="1" applyAlignment="1">
      <alignment horizontal="left" vertical="center" wrapText="1"/>
      <protection locked="0"/>
    </xf>
    <xf numFmtId="0" fontId="12" fillId="0" borderId="5" xfId="0" applyFont="1" applyBorder="1" applyAlignment="1">
      <alignment horizontal="left" vertical="center" wrapText="1"/>
      <protection locked="0"/>
    </xf>
    <xf numFmtId="0" fontId="12" fillId="0" borderId="6" xfId="0" applyFont="1" applyBorder="1" applyAlignment="1">
      <alignment horizontal="left" vertical="center" wrapText="1"/>
      <protection locked="0"/>
    </xf>
    <xf numFmtId="0" fontId="12" fillId="0" borderId="7" xfId="0" applyFont="1" applyBorder="1" applyAlignment="1">
      <alignment horizontal="left" vertical="center" wrapText="1"/>
      <protection locked="0"/>
    </xf>
    <xf numFmtId="0" fontId="11" fillId="0" borderId="0" xfId="0" applyFont="1" applyBorder="1" applyAlignment="1">
      <alignment horizontal="left" vertical="center" wrapText="1"/>
      <protection locked="0"/>
    </xf>
    <xf numFmtId="166" fontId="11" fillId="0" borderId="0" xfId="0" applyNumberFormat="1" applyFont="1" applyFill="1" applyBorder="1" applyAlignment="1">
      <alignment horizontal="right" vertical="center" wrapText="1"/>
      <protection locked="0"/>
    </xf>
    <xf numFmtId="0" fontId="12" fillId="0" borderId="3" xfId="0" applyFont="1" applyBorder="1" applyAlignment="1">
      <alignment horizontal="left" vertical="center" wrapText="1"/>
      <protection locked="0"/>
    </xf>
    <xf numFmtId="0" fontId="12" fillId="0" borderId="8" xfId="0" applyFont="1" applyBorder="1" applyAlignment="1">
      <alignment horizontal="left" vertical="center" wrapText="1"/>
      <protection locked="0"/>
    </xf>
    <xf numFmtId="0" fontId="2" fillId="0" borderId="9" xfId="0" applyFont="1" applyBorder="1" applyAlignment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  <protection locked="0"/>
    </xf>
    <xf numFmtId="0" fontId="11" fillId="0" borderId="10" xfId="0" applyFont="1" applyBorder="1" applyAlignment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 wrapText="1"/>
      <protection locked="0"/>
    </xf>
    <xf numFmtId="174" fontId="11" fillId="0" borderId="10" xfId="0" applyNumberFormat="1" applyFont="1" applyFill="1" applyBorder="1" applyAlignment="1">
      <alignment horizontal="right" vertical="center" wrapText="1"/>
      <protection locked="0"/>
    </xf>
    <xf numFmtId="0" fontId="2" fillId="0" borderId="7" xfId="0" applyFont="1" applyBorder="1" applyAlignment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  <protection locked="0"/>
    </xf>
    <xf numFmtId="166" fontId="12" fillId="0" borderId="0" xfId="0" applyNumberFormat="1" applyFont="1" applyFill="1" applyBorder="1" applyAlignment="1">
      <alignment horizontal="right" vertical="center" wrapText="1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0" xfId="0" applyFill="1" applyAlignment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166" fontId="11" fillId="0" borderId="10" xfId="0" applyNumberFormat="1" applyFont="1" applyFill="1" applyBorder="1" applyAlignment="1">
      <alignment horizontal="right" vertical="center" wrapText="1"/>
      <protection locked="0"/>
    </xf>
    <xf numFmtId="0" fontId="18" fillId="0" borderId="5" xfId="0" applyFont="1" applyFill="1" applyBorder="1" applyAlignment="1">
      <alignment vertical="center" wrapText="1"/>
      <protection locked="0"/>
    </xf>
    <xf numFmtId="0" fontId="18" fillId="0" borderId="5" xfId="0" applyFont="1" applyBorder="1" applyAlignment="1">
      <alignment vertical="center" wrapText="1"/>
      <protection locked="0"/>
    </xf>
    <xf numFmtId="166" fontId="12" fillId="0" borderId="3" xfId="0" applyNumberFormat="1" applyFont="1" applyFill="1" applyBorder="1" applyAlignment="1">
      <alignment horizontal="right" vertical="center" wrapText="1"/>
      <protection locked="0"/>
    </xf>
    <xf numFmtId="166" fontId="12" fillId="0" borderId="5" xfId="0" applyNumberFormat="1" applyFont="1" applyFill="1" applyBorder="1" applyAlignment="1">
      <alignment horizontal="right" vertical="center" wrapText="1"/>
      <protection locked="0"/>
    </xf>
    <xf numFmtId="166" fontId="12" fillId="0" borderId="9" xfId="0" applyNumberFormat="1" applyFont="1" applyFill="1" applyBorder="1" applyAlignment="1">
      <alignment horizontal="right" vertical="center" wrapText="1"/>
      <protection locked="0"/>
    </xf>
    <xf numFmtId="166" fontId="12" fillId="0" borderId="7" xfId="0" applyNumberFormat="1" applyFont="1" applyFill="1" applyBorder="1" applyAlignment="1">
      <alignment horizontal="right" vertical="center" wrapText="1"/>
      <protection locked="0"/>
    </xf>
    <xf numFmtId="0" fontId="2" fillId="0" borderId="5" xfId="0" applyFont="1" applyFill="1" applyBorder="1" applyAlignment="1">
      <alignment vertical="center" wrapText="1"/>
      <protection locked="0"/>
    </xf>
    <xf numFmtId="0" fontId="2" fillId="0" borderId="5" xfId="0" applyFont="1" applyBorder="1" applyAlignment="1">
      <alignment vertical="center" wrapText="1"/>
      <protection locked="0"/>
    </xf>
    <xf numFmtId="165" fontId="20" fillId="0" borderId="0" xfId="0" applyNumberFormat="1" applyFont="1" applyAlignment="1">
      <alignment horizontal="left" vertical="center" wrapText="1"/>
      <protection locked="0"/>
    </xf>
    <xf numFmtId="174" fontId="1" fillId="0" borderId="3" xfId="0" applyNumberFormat="1" applyFont="1" applyFill="1" applyBorder="1" applyAlignment="1">
      <alignment horizontal="right" vertical="center" wrapText="1"/>
      <protection locked="0"/>
    </xf>
    <xf numFmtId="165" fontId="2" fillId="0" borderId="11" xfId="0" applyNumberFormat="1" applyFont="1" applyBorder="1" applyAlignment="1">
      <alignment horizontal="center" vertical="center" wrapText="1"/>
      <protection locked="0"/>
    </xf>
    <xf numFmtId="174" fontId="1" fillId="0" borderId="5" xfId="0" applyNumberFormat="1" applyFont="1" applyFill="1" applyBorder="1" applyAlignment="1">
      <alignment horizontal="right" vertical="center" wrapText="1"/>
      <protection locked="0"/>
    </xf>
    <xf numFmtId="174" fontId="1" fillId="0" borderId="7" xfId="0" applyNumberFormat="1" applyFont="1" applyFill="1" applyBorder="1" applyAlignment="1">
      <alignment horizontal="right" vertical="center" wrapText="1"/>
      <protection locked="0"/>
    </xf>
    <xf numFmtId="0" fontId="15" fillId="0" borderId="0" xfId="5" applyFont="1" applyAlignment="1">
      <alignment horizontal="left" vertical="top"/>
      <protection locked="0"/>
    </xf>
    <xf numFmtId="0" fontId="16" fillId="0" borderId="0" xfId="5" applyFont="1" applyBorder="1" applyAlignment="1" applyProtection="1">
      <alignment horizontal="left"/>
    </xf>
    <xf numFmtId="0" fontId="16" fillId="0" borderId="12" xfId="5" applyFont="1" applyBorder="1" applyAlignment="1" applyProtection="1">
      <alignment horizontal="left"/>
    </xf>
    <xf numFmtId="0" fontId="19" fillId="0" borderId="13" xfId="5" applyFont="1" applyBorder="1" applyAlignment="1" applyProtection="1">
      <alignment horizontal="left" vertical="center"/>
    </xf>
    <xf numFmtId="0" fontId="19" fillId="0" borderId="0" xfId="5" applyFont="1" applyBorder="1" applyAlignment="1" applyProtection="1">
      <alignment horizontal="left" vertical="center"/>
    </xf>
    <xf numFmtId="0" fontId="19" fillId="0" borderId="14" xfId="5" applyFont="1" applyBorder="1" applyAlignment="1" applyProtection="1">
      <alignment horizontal="left" vertical="center"/>
    </xf>
    <xf numFmtId="0" fontId="19" fillId="0" borderId="15" xfId="5" applyFont="1" applyBorder="1" applyAlignment="1" applyProtection="1">
      <alignment horizontal="left" vertical="center"/>
    </xf>
    <xf numFmtId="0" fontId="2" fillId="0" borderId="16" xfId="5" applyFont="1" applyBorder="1" applyAlignment="1" applyProtection="1">
      <alignment horizontal="left" vertical="center"/>
    </xf>
    <xf numFmtId="0" fontId="2" fillId="0" borderId="0" xfId="5" applyFont="1" applyBorder="1" applyAlignment="1" applyProtection="1">
      <alignment horizontal="left" vertical="center"/>
    </xf>
    <xf numFmtId="0" fontId="2" fillId="0" borderId="17" xfId="5" applyFont="1" applyBorder="1" applyAlignment="1" applyProtection="1">
      <alignment horizontal="left" vertical="center"/>
    </xf>
    <xf numFmtId="0" fontId="19" fillId="0" borderId="18" xfId="5" applyFont="1" applyBorder="1" applyAlignment="1" applyProtection="1">
      <alignment horizontal="left" vertical="center"/>
    </xf>
    <xf numFmtId="0" fontId="19" fillId="0" borderId="19" xfId="5" applyFont="1" applyBorder="1" applyAlignment="1" applyProtection="1">
      <alignment horizontal="left" vertical="center"/>
    </xf>
    <xf numFmtId="0" fontId="19" fillId="0" borderId="12" xfId="5" applyFont="1" applyBorder="1" applyAlignment="1" applyProtection="1">
      <alignment horizontal="left" vertical="center"/>
    </xf>
    <xf numFmtId="0" fontId="5" fillId="0" borderId="12" xfId="5" applyFont="1" applyBorder="1" applyAlignment="1" applyProtection="1">
      <alignment horizontal="left" vertical="center"/>
    </xf>
    <xf numFmtId="0" fontId="5" fillId="0" borderId="12" xfId="5" applyFont="1" applyBorder="1" applyAlignment="1" applyProtection="1">
      <alignment horizontal="left" vertical="center" wrapText="1"/>
    </xf>
    <xf numFmtId="0" fontId="7" fillId="0" borderId="20" xfId="5" applyFont="1" applyBorder="1" applyAlignment="1" applyProtection="1">
      <alignment horizontal="left" vertical="center"/>
    </xf>
    <xf numFmtId="0" fontId="5" fillId="0" borderId="21" xfId="5" applyFont="1" applyBorder="1" applyAlignment="1" applyProtection="1">
      <alignment horizontal="left" vertical="center"/>
    </xf>
    <xf numFmtId="0" fontId="5" fillId="0" borderId="22" xfId="5" applyFont="1" applyBorder="1" applyAlignment="1" applyProtection="1">
      <alignment horizontal="left" vertical="center"/>
    </xf>
    <xf numFmtId="0" fontId="5" fillId="0" borderId="23" xfId="5" applyFont="1" applyBorder="1" applyAlignment="1" applyProtection="1">
      <alignment horizontal="left" vertical="center"/>
    </xf>
    <xf numFmtId="0" fontId="7" fillId="0" borderId="24" xfId="5" applyFont="1" applyBorder="1" applyAlignment="1" applyProtection="1">
      <alignment horizontal="left" vertical="center"/>
    </xf>
    <xf numFmtId="0" fontId="5" fillId="0" borderId="20" xfId="5" applyFont="1" applyBorder="1" applyAlignment="1" applyProtection="1">
      <alignment horizontal="left" vertical="center"/>
    </xf>
    <xf numFmtId="0" fontId="5" fillId="0" borderId="0" xfId="5" applyFont="1" applyBorder="1" applyAlignment="1" applyProtection="1">
      <alignment horizontal="left" vertical="center"/>
    </xf>
    <xf numFmtId="3" fontId="16" fillId="0" borderId="25" xfId="5" applyNumberFormat="1" applyFont="1" applyBorder="1" applyAlignment="1" applyProtection="1">
      <alignment horizontal="left" vertical="center"/>
    </xf>
    <xf numFmtId="3" fontId="19" fillId="0" borderId="26" xfId="5" applyNumberFormat="1" applyFont="1" applyBorder="1" applyAlignment="1" applyProtection="1">
      <alignment horizontal="center" vertical="center"/>
    </xf>
    <xf numFmtId="3" fontId="16" fillId="0" borderId="27" xfId="5" applyNumberFormat="1" applyFont="1" applyBorder="1" applyAlignment="1" applyProtection="1">
      <alignment horizontal="right" vertical="center"/>
    </xf>
    <xf numFmtId="3" fontId="19" fillId="0" borderId="13" xfId="5" applyNumberFormat="1" applyFont="1" applyBorder="1" applyAlignment="1" applyProtection="1">
      <alignment horizontal="left" vertical="center"/>
    </xf>
    <xf numFmtId="3" fontId="19" fillId="0" borderId="28" xfId="5" applyNumberFormat="1" applyFont="1" applyBorder="1" applyAlignment="1" applyProtection="1">
      <alignment horizontal="left" vertical="center"/>
    </xf>
    <xf numFmtId="3" fontId="19" fillId="0" borderId="29" xfId="5" applyNumberFormat="1" applyFont="1" applyBorder="1" applyAlignment="1" applyProtection="1">
      <alignment horizontal="left" vertical="center"/>
    </xf>
    <xf numFmtId="3" fontId="7" fillId="0" borderId="24" xfId="5" applyNumberFormat="1" applyFont="1" applyBorder="1" applyAlignment="1" applyProtection="1">
      <alignment horizontal="left" vertical="center"/>
    </xf>
    <xf numFmtId="3" fontId="19" fillId="0" borderId="20" xfId="5" applyNumberFormat="1" applyFont="1" applyBorder="1" applyAlignment="1" applyProtection="1">
      <alignment horizontal="left" vertical="center"/>
    </xf>
    <xf numFmtId="3" fontId="5" fillId="0" borderId="21" xfId="5" applyNumberFormat="1" applyFont="1" applyBorder="1" applyAlignment="1" applyProtection="1">
      <alignment horizontal="left" vertical="center"/>
    </xf>
    <xf numFmtId="3" fontId="19" fillId="0" borderId="0" xfId="5" applyNumberFormat="1" applyFont="1" applyBorder="1" applyAlignment="1" applyProtection="1">
      <alignment horizontal="left" vertical="center"/>
    </xf>
    <xf numFmtId="3" fontId="19" fillId="0" borderId="22" xfId="5" applyNumberFormat="1" applyFont="1" applyBorder="1" applyAlignment="1" applyProtection="1">
      <alignment horizontal="left" vertical="center"/>
    </xf>
    <xf numFmtId="3" fontId="19" fillId="0" borderId="30" xfId="5" applyNumberFormat="1" applyFont="1" applyBorder="1" applyAlignment="1" applyProtection="1">
      <alignment horizontal="left" vertical="center"/>
    </xf>
    <xf numFmtId="3" fontId="19" fillId="0" borderId="31" xfId="5" applyNumberFormat="1" applyFont="1" applyBorder="1" applyAlignment="1" applyProtection="1">
      <alignment horizontal="left" vertical="center"/>
    </xf>
    <xf numFmtId="3" fontId="19" fillId="0" borderId="32" xfId="5" applyNumberFormat="1" applyFont="1" applyBorder="1" applyAlignment="1" applyProtection="1">
      <alignment horizontal="left" vertical="center"/>
    </xf>
    <xf numFmtId="3" fontId="19" fillId="0" borderId="27" xfId="5" applyNumberFormat="1" applyFont="1" applyBorder="1" applyAlignment="1" applyProtection="1">
      <alignment horizontal="left" vertical="center"/>
    </xf>
    <xf numFmtId="3" fontId="19" fillId="0" borderId="33" xfId="5" applyNumberFormat="1" applyFont="1" applyBorder="1" applyAlignment="1" applyProtection="1">
      <alignment horizontal="left" vertical="center"/>
    </xf>
    <xf numFmtId="0" fontId="19" fillId="0" borderId="34" xfId="5" applyFont="1" applyBorder="1" applyAlignment="1" applyProtection="1">
      <alignment horizontal="left" vertical="center"/>
    </xf>
    <xf numFmtId="3" fontId="19" fillId="0" borderId="34" xfId="5" applyNumberFormat="1" applyFont="1" applyBorder="1" applyAlignment="1" applyProtection="1">
      <alignment horizontal="left" vertical="center"/>
    </xf>
    <xf numFmtId="3" fontId="19" fillId="0" borderId="35" xfId="5" applyNumberFormat="1" applyFont="1" applyBorder="1" applyAlignment="1" applyProtection="1">
      <alignment horizontal="left" vertical="center"/>
    </xf>
    <xf numFmtId="3" fontId="19" fillId="0" borderId="36" xfId="5" applyNumberFormat="1" applyFont="1" applyBorder="1" applyAlignment="1" applyProtection="1">
      <alignment horizontal="left"/>
    </xf>
    <xf numFmtId="3" fontId="2" fillId="0" borderId="32" xfId="5" applyNumberFormat="1" applyFont="1" applyBorder="1" applyAlignment="1" applyProtection="1">
      <alignment horizontal="left" vertical="center"/>
    </xf>
    <xf numFmtId="3" fontId="2" fillId="0" borderId="27" xfId="5" applyNumberFormat="1" applyFont="1" applyBorder="1" applyAlignment="1" applyProtection="1">
      <alignment horizontal="right" vertical="center"/>
    </xf>
    <xf numFmtId="3" fontId="2" fillId="0" borderId="0" xfId="5" applyNumberFormat="1" applyFont="1" applyBorder="1" applyAlignment="1" applyProtection="1">
      <alignment horizontal="left" vertical="center"/>
    </xf>
    <xf numFmtId="0" fontId="15" fillId="0" borderId="0" xfId="5" applyFont="1" applyFill="1" applyBorder="1" applyAlignment="1">
      <alignment horizontal="left" vertical="top"/>
      <protection locked="0"/>
    </xf>
    <xf numFmtId="0" fontId="19" fillId="0" borderId="37" xfId="5" applyFont="1" applyBorder="1" applyAlignment="1" applyProtection="1">
      <alignment horizontal="left" vertical="center"/>
    </xf>
    <xf numFmtId="3" fontId="19" fillId="0" borderId="37" xfId="5" applyNumberFormat="1" applyFont="1" applyBorder="1" applyAlignment="1" applyProtection="1">
      <alignment horizontal="left" vertical="center"/>
    </xf>
    <xf numFmtId="3" fontId="19" fillId="0" borderId="38" xfId="5" applyNumberFormat="1" applyFont="1" applyBorder="1" applyAlignment="1" applyProtection="1">
      <alignment horizontal="left" vertical="center"/>
    </xf>
    <xf numFmtId="3" fontId="19" fillId="0" borderId="39" xfId="5" applyNumberFormat="1" applyFont="1" applyBorder="1" applyAlignment="1" applyProtection="1">
      <alignment horizontal="left" vertical="center"/>
    </xf>
    <xf numFmtId="3" fontId="2" fillId="0" borderId="27" xfId="5" applyNumberFormat="1" applyFont="1" applyBorder="1" applyAlignment="1" applyProtection="1">
      <alignment horizontal="left" vertical="center"/>
    </xf>
    <xf numFmtId="3" fontId="19" fillId="0" borderId="40" xfId="5" applyNumberFormat="1" applyFont="1" applyBorder="1" applyAlignment="1" applyProtection="1">
      <alignment horizontal="center" vertical="center"/>
    </xf>
    <xf numFmtId="3" fontId="5" fillId="0" borderId="41" xfId="5" applyNumberFormat="1" applyFont="1" applyBorder="1" applyAlignment="1" applyProtection="1">
      <alignment horizontal="left" vertical="center"/>
    </xf>
    <xf numFmtId="3" fontId="19" fillId="0" borderId="42" xfId="5" applyNumberFormat="1" applyFont="1" applyBorder="1" applyAlignment="1" applyProtection="1">
      <alignment horizontal="left" vertical="center"/>
    </xf>
    <xf numFmtId="3" fontId="19" fillId="0" borderId="43" xfId="5" applyNumberFormat="1" applyFont="1" applyBorder="1" applyAlignment="1" applyProtection="1">
      <alignment horizontal="left" vertical="center"/>
    </xf>
    <xf numFmtId="166" fontId="6" fillId="0" borderId="0" xfId="5" applyNumberFormat="1" applyFont="1" applyFill="1" applyBorder="1" applyAlignment="1" applyProtection="1">
      <alignment horizontal="right" vertical="center"/>
    </xf>
    <xf numFmtId="10" fontId="15" fillId="0" borderId="0" xfId="5" applyNumberFormat="1" applyFont="1" applyFill="1" applyBorder="1" applyAlignment="1">
      <alignment horizontal="center" vertical="center"/>
      <protection locked="0"/>
    </xf>
    <xf numFmtId="3" fontId="19" fillId="0" borderId="19" xfId="5" applyNumberFormat="1" applyFont="1" applyBorder="1" applyAlignment="1" applyProtection="1">
      <alignment horizontal="left" vertical="center"/>
    </xf>
    <xf numFmtId="3" fontId="19" fillId="0" borderId="44" xfId="5" applyNumberFormat="1" applyFont="1" applyBorder="1" applyAlignment="1" applyProtection="1">
      <alignment horizontal="left" vertical="center"/>
    </xf>
    <xf numFmtId="3" fontId="19" fillId="0" borderId="45" xfId="5" applyNumberFormat="1" applyFont="1" applyBorder="1" applyAlignment="1" applyProtection="1">
      <alignment horizontal="left"/>
    </xf>
    <xf numFmtId="3" fontId="19" fillId="0" borderId="46" xfId="5" applyNumberFormat="1" applyFont="1" applyBorder="1" applyAlignment="1" applyProtection="1">
      <alignment horizontal="center" vertical="center"/>
    </xf>
    <xf numFmtId="3" fontId="19" fillId="0" borderId="47" xfId="5" applyNumberFormat="1" applyFont="1" applyBorder="1" applyAlignment="1" applyProtection="1">
      <alignment horizontal="left" vertical="center"/>
    </xf>
    <xf numFmtId="3" fontId="19" fillId="0" borderId="48" xfId="5" applyNumberFormat="1" applyFont="1" applyBorder="1" applyAlignment="1" applyProtection="1">
      <alignment horizontal="left" vertical="center"/>
    </xf>
    <xf numFmtId="3" fontId="19" fillId="0" borderId="49" xfId="5" applyNumberFormat="1" applyFont="1" applyBorder="1" applyAlignment="1" applyProtection="1">
      <alignment horizontal="left" vertical="center"/>
    </xf>
    <xf numFmtId="0" fontId="15" fillId="0" borderId="0" xfId="5" applyAlignment="1">
      <alignment horizontal="left" vertical="top"/>
      <protection locked="0"/>
    </xf>
    <xf numFmtId="0" fontId="2" fillId="0" borderId="50" xfId="5" applyFont="1" applyBorder="1" applyAlignment="1" applyProtection="1">
      <alignment horizontal="left" vertical="center"/>
    </xf>
    <xf numFmtId="0" fontId="19" fillId="0" borderId="51" xfId="5" applyFont="1" applyBorder="1" applyAlignment="1" applyProtection="1">
      <alignment horizontal="left" vertical="center"/>
    </xf>
    <xf numFmtId="0" fontId="19" fillId="0" borderId="52" xfId="5" applyFont="1" applyBorder="1" applyAlignment="1" applyProtection="1">
      <alignment horizontal="left" vertical="center"/>
    </xf>
    <xf numFmtId="0" fontId="2" fillId="0" borderId="53" xfId="5" applyFont="1" applyBorder="1" applyAlignment="1" applyProtection="1">
      <alignment horizontal="left" vertical="center"/>
    </xf>
    <xf numFmtId="0" fontId="19" fillId="0" borderId="54" xfId="5" applyFont="1" applyBorder="1" applyAlignment="1" applyProtection="1">
      <alignment horizontal="left" vertical="center"/>
    </xf>
    <xf numFmtId="0" fontId="16" fillId="0" borderId="55" xfId="5" applyFont="1" applyBorder="1" applyAlignment="1" applyProtection="1">
      <alignment horizontal="left"/>
    </xf>
    <xf numFmtId="0" fontId="16" fillId="0" borderId="10" xfId="5" applyFont="1" applyBorder="1" applyAlignment="1" applyProtection="1">
      <alignment horizontal="left"/>
    </xf>
    <xf numFmtId="0" fontId="16" fillId="0" borderId="56" xfId="5" applyFont="1" applyBorder="1" applyAlignment="1" applyProtection="1">
      <alignment horizontal="left"/>
    </xf>
    <xf numFmtId="0" fontId="16" fillId="0" borderId="57" xfId="5" applyFont="1" applyBorder="1" applyAlignment="1" applyProtection="1">
      <alignment horizontal="left"/>
    </xf>
    <xf numFmtId="0" fontId="16" fillId="0" borderId="58" xfId="5" applyFont="1" applyBorder="1" applyAlignment="1" applyProtection="1">
      <alignment horizontal="left"/>
    </xf>
    <xf numFmtId="0" fontId="19" fillId="0" borderId="59" xfId="5" applyFont="1" applyBorder="1" applyAlignment="1" applyProtection="1">
      <alignment horizontal="left" vertical="center"/>
    </xf>
    <xf numFmtId="0" fontId="19" fillId="0" borderId="60" xfId="5" applyFont="1" applyBorder="1" applyAlignment="1" applyProtection="1">
      <alignment horizontal="left" vertical="center"/>
    </xf>
    <xf numFmtId="0" fontId="3" fillId="0" borderId="15" xfId="5" applyFont="1" applyBorder="1" applyAlignment="1" applyProtection="1">
      <alignment horizontal="left" vertical="center"/>
    </xf>
    <xf numFmtId="0" fontId="4" fillId="0" borderId="15" xfId="5" applyFont="1" applyBorder="1" applyAlignment="1" applyProtection="1">
      <alignment horizontal="left" vertical="center"/>
    </xf>
    <xf numFmtId="0" fontId="19" fillId="0" borderId="61" xfId="5" applyFont="1" applyBorder="1" applyAlignment="1" applyProtection="1">
      <alignment horizontal="left" vertical="center"/>
    </xf>
    <xf numFmtId="0" fontId="19" fillId="0" borderId="62" xfId="5" applyFont="1" applyBorder="1" applyAlignment="1" applyProtection="1">
      <alignment horizontal="left" vertical="center"/>
    </xf>
    <xf numFmtId="0" fontId="19" fillId="0" borderId="57" xfId="5" applyFont="1" applyBorder="1" applyAlignment="1" applyProtection="1">
      <alignment horizontal="left" vertical="center"/>
    </xf>
    <xf numFmtId="0" fontId="19" fillId="0" borderId="58" xfId="5" applyFont="1" applyBorder="1" applyAlignment="1" applyProtection="1">
      <alignment horizontal="left" vertical="center"/>
    </xf>
    <xf numFmtId="0" fontId="7" fillId="0" borderId="63" xfId="5" applyFont="1" applyBorder="1" applyAlignment="1" applyProtection="1">
      <alignment horizontal="left" vertical="center"/>
    </xf>
    <xf numFmtId="0" fontId="5" fillId="0" borderId="64" xfId="5" applyFont="1" applyBorder="1" applyAlignment="1" applyProtection="1">
      <alignment horizontal="left" vertical="center"/>
    </xf>
    <xf numFmtId="0" fontId="19" fillId="0" borderId="65" xfId="5" applyFont="1" applyBorder="1" applyAlignment="1" applyProtection="1">
      <alignment horizontal="center" vertical="center"/>
    </xf>
    <xf numFmtId="3" fontId="6" fillId="0" borderId="66" xfId="5" applyNumberFormat="1" applyFont="1" applyBorder="1" applyAlignment="1" applyProtection="1">
      <alignment horizontal="right" vertical="center"/>
    </xf>
    <xf numFmtId="0" fontId="5" fillId="0" borderId="59" xfId="5" applyFont="1" applyBorder="1" applyAlignment="1" applyProtection="1">
      <alignment horizontal="left" vertical="top"/>
    </xf>
    <xf numFmtId="3" fontId="19" fillId="0" borderId="64" xfId="5" applyNumberFormat="1" applyFont="1" applyBorder="1" applyAlignment="1" applyProtection="1">
      <alignment horizontal="left" vertical="center"/>
    </xf>
    <xf numFmtId="3" fontId="6" fillId="0" borderId="67" xfId="5" applyNumberFormat="1" applyFont="1" applyBorder="1" applyAlignment="1" applyProtection="1">
      <alignment horizontal="right" vertical="center"/>
    </xf>
    <xf numFmtId="0" fontId="19" fillId="0" borderId="68" xfId="5" applyFont="1" applyBorder="1" applyAlignment="1" applyProtection="1">
      <alignment horizontal="left"/>
    </xf>
    <xf numFmtId="3" fontId="6" fillId="0" borderId="69" xfId="5" applyNumberFormat="1" applyFont="1" applyBorder="1" applyAlignment="1" applyProtection="1">
      <alignment horizontal="right" vertical="center"/>
    </xf>
    <xf numFmtId="0" fontId="5" fillId="0" borderId="70" xfId="5" applyFont="1" applyBorder="1" applyAlignment="1" applyProtection="1">
      <alignment horizontal="left" vertical="top"/>
    </xf>
    <xf numFmtId="3" fontId="8" fillId="0" borderId="71" xfId="5" applyNumberFormat="1" applyFont="1" applyBorder="1" applyAlignment="1" applyProtection="1">
      <alignment horizontal="right" vertical="center"/>
    </xf>
    <xf numFmtId="3" fontId="16" fillId="0" borderId="64" xfId="5" applyNumberFormat="1" applyFont="1" applyBorder="1" applyAlignment="1" applyProtection="1">
      <alignment horizontal="left" vertical="center"/>
    </xf>
    <xf numFmtId="0" fontId="19" fillId="0" borderId="61" xfId="5" applyFont="1" applyBorder="1" applyAlignment="1" applyProtection="1">
      <alignment horizontal="left"/>
    </xf>
    <xf numFmtId="3" fontId="6" fillId="0" borderId="72" xfId="5" applyNumberFormat="1" applyFont="1" applyBorder="1" applyAlignment="1" applyProtection="1">
      <alignment horizontal="right" vertical="center"/>
    </xf>
    <xf numFmtId="0" fontId="15" fillId="0" borderId="14" xfId="5" applyBorder="1" applyAlignment="1">
      <alignment horizontal="left" vertical="top"/>
      <protection locked="0"/>
    </xf>
    <xf numFmtId="0" fontId="15" fillId="0" borderId="0" xfId="5" applyBorder="1" applyAlignment="1">
      <alignment horizontal="left" vertical="top"/>
      <protection locked="0"/>
    </xf>
    <xf numFmtId="0" fontId="15" fillId="0" borderId="15" xfId="5" applyBorder="1" applyAlignment="1">
      <alignment horizontal="left" vertical="top"/>
      <protection locked="0"/>
    </xf>
    <xf numFmtId="0" fontId="19" fillId="0" borderId="14" xfId="5" applyFont="1" applyBorder="1" applyAlignment="1">
      <alignment horizontal="left" vertical="top"/>
      <protection locked="0"/>
    </xf>
    <xf numFmtId="166" fontId="15" fillId="0" borderId="15" xfId="5" applyNumberFormat="1" applyBorder="1" applyAlignment="1">
      <alignment horizontal="left" vertical="top"/>
      <protection locked="0"/>
    </xf>
    <xf numFmtId="0" fontId="19" fillId="0" borderId="73" xfId="5" applyFont="1" applyBorder="1" applyAlignment="1">
      <alignment horizontal="left" vertical="top"/>
      <protection locked="0"/>
    </xf>
    <xf numFmtId="0" fontId="15" fillId="0" borderId="74" xfId="5" applyBorder="1" applyAlignment="1">
      <alignment horizontal="left" vertical="top"/>
      <protection locked="0"/>
    </xf>
    <xf numFmtId="10" fontId="15" fillId="0" borderId="75" xfId="5" applyNumberFormat="1" applyBorder="1" applyAlignment="1">
      <alignment horizontal="left" vertical="top"/>
      <protection locked="0"/>
    </xf>
    <xf numFmtId="0" fontId="19" fillId="0" borderId="65" xfId="5" applyNumberFormat="1" applyFont="1" applyBorder="1" applyAlignment="1" applyProtection="1">
      <alignment horizontal="center" vertical="center"/>
    </xf>
    <xf numFmtId="0" fontId="19" fillId="0" borderId="26" xfId="5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  <protection locked="0"/>
    </xf>
    <xf numFmtId="4" fontId="15" fillId="0" borderId="0" xfId="0" applyNumberFormat="1" applyFont="1" applyAlignment="1">
      <alignment horizontal="center" vertical="center" wrapText="1"/>
      <protection locked="0"/>
    </xf>
    <xf numFmtId="165" fontId="2" fillId="0" borderId="76" xfId="0" applyNumberFormat="1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 wrapText="1"/>
      <protection locked="0"/>
    </xf>
    <xf numFmtId="174" fontId="2" fillId="0" borderId="10" xfId="0" applyNumberFormat="1" applyFont="1" applyFill="1" applyBorder="1" applyAlignment="1">
      <alignment horizontal="right" vertical="center" wrapText="1"/>
      <protection locked="0"/>
    </xf>
    <xf numFmtId="174" fontId="2" fillId="0" borderId="0" xfId="0" applyNumberFormat="1" applyFont="1" applyFill="1" applyBorder="1" applyAlignment="1">
      <alignment horizontal="right" vertical="center" wrapText="1"/>
      <protection locked="0"/>
    </xf>
    <xf numFmtId="0" fontId="2" fillId="0" borderId="0" xfId="0" applyFont="1" applyAlignment="1">
      <alignment horizontal="left" vertical="center"/>
      <protection locked="0"/>
    </xf>
    <xf numFmtId="0" fontId="2" fillId="0" borderId="0" xfId="0" applyFont="1" applyFill="1" applyAlignment="1">
      <alignment horizontal="left" vertical="center"/>
      <protection locked="0"/>
    </xf>
    <xf numFmtId="0" fontId="2" fillId="0" borderId="0" xfId="0" applyFont="1" applyAlignment="1">
      <alignment horizontal="center" vertical="center"/>
      <protection locked="0"/>
    </xf>
    <xf numFmtId="174" fontId="1" fillId="0" borderId="9" xfId="0" applyNumberFormat="1" applyFont="1" applyFill="1" applyBorder="1" applyAlignment="1">
      <alignment horizontal="right" vertical="center" wrapText="1"/>
      <protection locked="0"/>
    </xf>
    <xf numFmtId="0" fontId="23" fillId="0" borderId="0" xfId="0" applyFont="1" applyAlignment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 wrapText="1"/>
      <protection locked="0"/>
    </xf>
    <xf numFmtId="165" fontId="2" fillId="0" borderId="0" xfId="0" applyNumberFormat="1" applyFont="1" applyBorder="1" applyAlignment="1">
      <alignment horizontal="center" vertical="center" wrapText="1"/>
      <protection locked="0"/>
    </xf>
    <xf numFmtId="0" fontId="2" fillId="0" borderId="18" xfId="5" applyFont="1" applyBorder="1" applyAlignment="1" applyProtection="1">
      <alignment horizontal="left" vertical="center"/>
    </xf>
    <xf numFmtId="3" fontId="19" fillId="0" borderId="77" xfId="5" applyNumberFormat="1" applyFont="1" applyBorder="1" applyAlignment="1" applyProtection="1">
      <alignment horizontal="left" vertical="center"/>
    </xf>
    <xf numFmtId="165" fontId="2" fillId="0" borderId="11" xfId="0" applyNumberFormat="1" applyFont="1" applyBorder="1" applyAlignment="1">
      <alignment horizontal="center" vertical="center"/>
      <protection locked="0"/>
    </xf>
    <xf numFmtId="165" fontId="2" fillId="0" borderId="78" xfId="0" applyNumberFormat="1" applyFont="1" applyBorder="1" applyAlignment="1">
      <alignment horizontal="center" vertical="center" wrapText="1"/>
      <protection locked="0"/>
    </xf>
    <xf numFmtId="165" fontId="2" fillId="0" borderId="78" xfId="0" applyNumberFormat="1" applyFont="1" applyBorder="1" applyAlignment="1">
      <alignment horizontal="center" vertical="center"/>
      <protection locked="0"/>
    </xf>
    <xf numFmtId="0" fontId="12" fillId="0" borderId="79" xfId="0" applyFont="1" applyBorder="1" applyAlignment="1">
      <alignment horizontal="left" vertical="center" wrapText="1"/>
      <protection locked="0"/>
    </xf>
    <xf numFmtId="0" fontId="12" fillId="0" borderId="80" xfId="0" applyFont="1" applyBorder="1" applyAlignment="1">
      <alignment horizontal="left" vertical="center" wrapText="1"/>
      <protection locked="0"/>
    </xf>
    <xf numFmtId="0" fontId="12" fillId="0" borderId="81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>
      <alignment vertical="center" wrapText="1"/>
      <protection locked="0"/>
    </xf>
    <xf numFmtId="0" fontId="18" fillId="0" borderId="7" xfId="0" applyFont="1" applyBorder="1" applyAlignment="1">
      <alignment vertical="center" wrapText="1"/>
      <protection locked="0"/>
    </xf>
    <xf numFmtId="0" fontId="13" fillId="2" borderId="82" xfId="0" applyFont="1" applyFill="1" applyBorder="1" applyAlignment="1" applyProtection="1">
      <alignment horizontal="center" vertical="center" wrapText="1"/>
    </xf>
    <xf numFmtId="165" fontId="2" fillId="0" borderId="83" xfId="0" applyNumberFormat="1" applyFont="1" applyBorder="1" applyAlignment="1">
      <alignment horizontal="center" vertical="center"/>
      <protection locked="0"/>
    </xf>
    <xf numFmtId="165" fontId="2" fillId="0" borderId="84" xfId="0" applyNumberFormat="1" applyFont="1" applyBorder="1" applyAlignment="1">
      <alignment horizontal="center" vertical="center"/>
      <protection locked="0"/>
    </xf>
    <xf numFmtId="0" fontId="15" fillId="0" borderId="0" xfId="0" applyFont="1" applyFill="1" applyAlignment="1">
      <alignment horizontal="center" vertical="center" wrapText="1"/>
      <protection locked="0"/>
    </xf>
    <xf numFmtId="3" fontId="10" fillId="0" borderId="0" xfId="0" applyNumberFormat="1" applyFont="1" applyFill="1" applyAlignment="1" applyProtection="1">
      <alignment horizontal="left" vertical="center"/>
    </xf>
    <xf numFmtId="3" fontId="0" fillId="0" borderId="0" xfId="0" applyNumberFormat="1" applyAlignment="1">
      <alignment horizontal="left" vertical="center"/>
      <protection locked="0"/>
    </xf>
    <xf numFmtId="3" fontId="13" fillId="2" borderId="85" xfId="0" applyNumberFormat="1" applyFont="1" applyFill="1" applyBorder="1" applyAlignment="1" applyProtection="1">
      <alignment horizontal="center" vertical="center" wrapText="1"/>
    </xf>
    <xf numFmtId="3" fontId="0" fillId="0" borderId="56" xfId="0" applyNumberFormat="1" applyBorder="1" applyAlignment="1">
      <alignment horizontal="left" vertical="center" wrapText="1"/>
      <protection locked="0"/>
    </xf>
    <xf numFmtId="3" fontId="11" fillId="0" borderId="77" xfId="0" applyNumberFormat="1" applyFont="1" applyBorder="1" applyAlignment="1">
      <alignment horizontal="right" vertical="center" wrapText="1"/>
      <protection locked="0"/>
    </xf>
    <xf numFmtId="3" fontId="12" fillId="0" borderId="86" xfId="0" applyNumberFormat="1" applyFont="1" applyBorder="1" applyAlignment="1">
      <alignment horizontal="right" vertical="center" wrapText="1"/>
      <protection locked="0"/>
    </xf>
    <xf numFmtId="3" fontId="0" fillId="0" borderId="0" xfId="0" applyNumberFormat="1" applyAlignment="1">
      <alignment horizontal="left" vertical="center" wrapText="1"/>
      <protection locked="0"/>
    </xf>
    <xf numFmtId="3" fontId="12" fillId="0" borderId="87" xfId="0" applyNumberFormat="1" applyFont="1" applyBorder="1" applyAlignment="1">
      <alignment horizontal="right" vertical="center" wrapText="1"/>
      <protection locked="0"/>
    </xf>
    <xf numFmtId="3" fontId="12" fillId="0" borderId="88" xfId="0" applyNumberFormat="1" applyFont="1" applyBorder="1" applyAlignment="1">
      <alignment horizontal="right" vertical="center" wrapText="1"/>
      <protection locked="0"/>
    </xf>
    <xf numFmtId="3" fontId="11" fillId="0" borderId="0" xfId="0" applyNumberFormat="1" applyFont="1" applyBorder="1" applyAlignment="1">
      <alignment horizontal="right" vertical="center" wrapText="1"/>
      <protection locked="0"/>
    </xf>
    <xf numFmtId="3" fontId="12" fillId="0" borderId="0" xfId="0" applyNumberFormat="1" applyFont="1" applyBorder="1" applyAlignment="1">
      <alignment horizontal="right" vertical="center" wrapText="1"/>
      <protection locked="0"/>
    </xf>
    <xf numFmtId="3" fontId="14" fillId="0" borderId="0" xfId="0" applyNumberFormat="1" applyFont="1" applyAlignment="1">
      <alignment horizontal="left" vertical="center" wrapText="1"/>
      <protection locked="0"/>
    </xf>
    <xf numFmtId="3" fontId="23" fillId="0" borderId="0" xfId="0" applyNumberFormat="1" applyFont="1" applyAlignment="1">
      <alignment horizontal="left" vertical="center" wrapText="1"/>
      <protection locked="0"/>
    </xf>
    <xf numFmtId="3" fontId="20" fillId="0" borderId="0" xfId="0" applyNumberFormat="1" applyFont="1" applyAlignment="1">
      <alignment horizontal="left" vertical="center" wrapText="1"/>
      <protection locked="0"/>
    </xf>
    <xf numFmtId="3" fontId="2" fillId="0" borderId="0" xfId="0" applyNumberFormat="1" applyFont="1" applyAlignment="1">
      <alignment horizontal="left" vertical="center"/>
      <protection locked="0"/>
    </xf>
    <xf numFmtId="3" fontId="0" fillId="0" borderId="15" xfId="0" applyNumberFormat="1" applyBorder="1" applyAlignment="1">
      <alignment horizontal="left" vertical="center" wrapText="1"/>
      <protection locked="0"/>
    </xf>
    <xf numFmtId="3" fontId="12" fillId="0" borderId="89" xfId="0" applyNumberFormat="1" applyFont="1" applyBorder="1" applyAlignment="1">
      <alignment horizontal="right" vertical="center" wrapText="1"/>
      <protection locked="0"/>
    </xf>
    <xf numFmtId="3" fontId="0" fillId="0" borderId="0" xfId="0" applyNumberFormat="1" applyFont="1" applyAlignment="1">
      <alignment horizontal="left" vertical="center"/>
      <protection locked="0"/>
    </xf>
    <xf numFmtId="0" fontId="24" fillId="0" borderId="0" xfId="0" applyFont="1" applyAlignment="1">
      <alignment horizontal="left" vertical="center"/>
      <protection locked="0"/>
    </xf>
    <xf numFmtId="0" fontId="2" fillId="0" borderId="0" xfId="0" applyFont="1" applyBorder="1" applyAlignment="1">
      <alignment vertical="center" wrapText="1"/>
      <protection locked="0"/>
    </xf>
    <xf numFmtId="0" fontId="18" fillId="0" borderId="0" xfId="0" applyFont="1" applyBorder="1" applyAlignment="1">
      <alignment vertical="center" wrapText="1"/>
      <protection locked="0"/>
    </xf>
    <xf numFmtId="168" fontId="1" fillId="0" borderId="0" xfId="0" applyNumberFormat="1" applyFont="1" applyFill="1" applyBorder="1" applyAlignment="1">
      <alignment vertical="center"/>
      <protection locked="0"/>
    </xf>
    <xf numFmtId="0" fontId="24" fillId="0" borderId="0" xfId="0" applyFont="1" applyAlignment="1">
      <alignment horizontal="center" vertical="center" wrapText="1"/>
      <protection locked="0"/>
    </xf>
    <xf numFmtId="0" fontId="31" fillId="0" borderId="5" xfId="0" applyFont="1" applyBorder="1" applyAlignment="1">
      <alignment horizontal="left" vertical="center" wrapText="1"/>
      <protection locked="0"/>
    </xf>
    <xf numFmtId="0" fontId="31" fillId="0" borderId="90" xfId="0" applyFont="1" applyBorder="1" applyAlignment="1">
      <alignment horizontal="left" vertical="center" wrapText="1"/>
      <protection locked="0"/>
    </xf>
    <xf numFmtId="174" fontId="32" fillId="0" borderId="91" xfId="0" applyNumberFormat="1" applyFont="1" applyFill="1" applyBorder="1" applyAlignment="1">
      <alignment horizontal="right" vertical="center" wrapText="1"/>
      <protection locked="0"/>
    </xf>
    <xf numFmtId="166" fontId="31" fillId="0" borderId="91" xfId="0" applyNumberFormat="1" applyFont="1" applyFill="1" applyBorder="1" applyAlignment="1">
      <alignment horizontal="right" vertical="center" wrapText="1"/>
      <protection locked="0"/>
    </xf>
    <xf numFmtId="3" fontId="31" fillId="0" borderId="92" xfId="0" applyNumberFormat="1" applyFont="1" applyBorder="1" applyAlignment="1">
      <alignment horizontal="right" vertical="center" wrapText="1"/>
      <protection locked="0"/>
    </xf>
    <xf numFmtId="174" fontId="1" fillId="0" borderId="5" xfId="0" applyNumberFormat="1" applyFont="1" applyFill="1" applyBorder="1" applyAlignment="1">
      <alignment vertical="center"/>
      <protection locked="0"/>
    </xf>
    <xf numFmtId="174" fontId="1" fillId="0" borderId="7" xfId="0" applyNumberFormat="1" applyFont="1" applyFill="1" applyBorder="1" applyAlignment="1">
      <alignment vertical="center"/>
      <protection locked="0"/>
    </xf>
    <xf numFmtId="0" fontId="1" fillId="0" borderId="108" xfId="5" applyFont="1" applyBorder="1" applyAlignment="1" applyProtection="1">
      <alignment horizontal="left" vertical="center" wrapText="1"/>
    </xf>
    <xf numFmtId="0" fontId="1" fillId="0" borderId="109" xfId="5" applyFont="1" applyBorder="1" applyAlignment="1" applyProtection="1">
      <alignment horizontal="left" vertical="center" wrapText="1"/>
    </xf>
    <xf numFmtId="0" fontId="1" fillId="0" borderId="110" xfId="5" applyFont="1" applyBorder="1" applyAlignment="1" applyProtection="1">
      <alignment horizontal="left" vertical="center" wrapText="1"/>
    </xf>
    <xf numFmtId="0" fontId="19" fillId="0" borderId="55" xfId="5" applyFont="1" applyBorder="1" applyAlignment="1" applyProtection="1">
      <alignment horizontal="left" vertical="center"/>
    </xf>
    <xf numFmtId="0" fontId="19" fillId="0" borderId="10" xfId="5" applyFont="1" applyBorder="1" applyAlignment="1" applyProtection="1">
      <alignment horizontal="left" vertical="center"/>
    </xf>
    <xf numFmtId="0" fontId="19" fillId="0" borderId="56" xfId="5" applyFont="1" applyBorder="1" applyAlignment="1" applyProtection="1">
      <alignment horizontal="left" vertical="center"/>
    </xf>
    <xf numFmtId="0" fontId="19" fillId="0" borderId="14" xfId="5" applyFont="1" applyBorder="1" applyAlignment="1" applyProtection="1">
      <alignment horizontal="left" vertical="center"/>
    </xf>
    <xf numFmtId="0" fontId="19" fillId="0" borderId="0" xfId="5" applyFont="1" applyBorder="1" applyAlignment="1" applyProtection="1">
      <alignment horizontal="left" vertical="center"/>
    </xf>
    <xf numFmtId="0" fontId="19" fillId="0" borderId="15" xfId="5" applyFont="1" applyBorder="1" applyAlignment="1" applyProtection="1">
      <alignment horizontal="left" vertical="center"/>
    </xf>
    <xf numFmtId="0" fontId="19" fillId="0" borderId="73" xfId="5" applyFont="1" applyBorder="1" applyAlignment="1" applyProtection="1">
      <alignment horizontal="left" vertical="center"/>
    </xf>
    <xf numFmtId="0" fontId="19" fillId="0" borderId="74" xfId="5" applyFont="1" applyBorder="1" applyAlignment="1" applyProtection="1">
      <alignment horizontal="left" vertical="center"/>
    </xf>
    <xf numFmtId="0" fontId="19" fillId="0" borderId="75" xfId="5" applyFont="1" applyBorder="1" applyAlignment="1" applyProtection="1">
      <alignment horizontal="left" vertical="center"/>
    </xf>
    <xf numFmtId="0" fontId="1" fillId="0" borderId="99" xfId="5" applyFont="1" applyBorder="1" applyAlignment="1" applyProtection="1">
      <alignment horizontal="left" vertical="center" wrapText="1"/>
    </xf>
    <xf numFmtId="0" fontId="1" fillId="0" borderId="0" xfId="5" applyFont="1" applyBorder="1" applyAlignment="1" applyProtection="1">
      <alignment horizontal="left" vertical="center" wrapText="1"/>
    </xf>
    <xf numFmtId="0" fontId="1" fillId="0" borderId="100" xfId="5" applyFont="1" applyBorder="1" applyAlignment="1" applyProtection="1">
      <alignment horizontal="left" vertical="center" wrapText="1"/>
    </xf>
    <xf numFmtId="0" fontId="1" fillId="0" borderId="103" xfId="5" applyFont="1" applyBorder="1" applyAlignment="1" applyProtection="1">
      <alignment horizontal="left" vertical="center" wrapText="1"/>
    </xf>
    <xf numFmtId="0" fontId="1" fillId="0" borderId="104" xfId="5" applyFont="1" applyBorder="1" applyAlignment="1" applyProtection="1">
      <alignment horizontal="left" vertical="center" wrapText="1"/>
    </xf>
    <xf numFmtId="0" fontId="1" fillId="0" borderId="105" xfId="5" applyFont="1" applyBorder="1" applyAlignment="1" applyProtection="1">
      <alignment horizontal="left" vertical="center" wrapText="1"/>
    </xf>
    <xf numFmtId="0" fontId="2" fillId="0" borderId="108" xfId="5" applyFont="1" applyBorder="1" applyAlignment="1" applyProtection="1">
      <alignment horizontal="left" vertical="center" wrapText="1"/>
    </xf>
    <xf numFmtId="0" fontId="2" fillId="0" borderId="109" xfId="5" applyFont="1" applyBorder="1" applyAlignment="1" applyProtection="1">
      <alignment horizontal="left" vertical="center" wrapText="1"/>
    </xf>
    <xf numFmtId="0" fontId="2" fillId="0" borderId="110" xfId="5" applyFont="1" applyBorder="1" applyAlignment="1" applyProtection="1">
      <alignment horizontal="left" vertical="center" wrapText="1"/>
    </xf>
    <xf numFmtId="0" fontId="2" fillId="0" borderId="111" xfId="5" applyFont="1" applyBorder="1" applyAlignment="1" applyProtection="1">
      <alignment horizontal="left" vertical="center"/>
    </xf>
    <xf numFmtId="0" fontId="2" fillId="0" borderId="112" xfId="5" applyFont="1" applyBorder="1" applyAlignment="1" applyProtection="1">
      <alignment horizontal="left" vertical="center"/>
    </xf>
    <xf numFmtId="0" fontId="2" fillId="0" borderId="99" xfId="5" applyFont="1" applyBorder="1" applyAlignment="1" applyProtection="1">
      <alignment horizontal="left" vertical="center" wrapText="1"/>
    </xf>
    <xf numFmtId="0" fontId="2" fillId="0" borderId="0" xfId="5" applyFont="1" applyBorder="1" applyAlignment="1" applyProtection="1">
      <alignment horizontal="left" vertical="center" wrapText="1"/>
    </xf>
    <xf numFmtId="0" fontId="2" fillId="0" borderId="100" xfId="5" applyFont="1" applyBorder="1" applyAlignment="1" applyProtection="1">
      <alignment horizontal="left" vertical="center" wrapText="1"/>
    </xf>
    <xf numFmtId="0" fontId="2" fillId="0" borderId="101" xfId="5" applyFont="1" applyBorder="1" applyAlignment="1" applyProtection="1">
      <alignment horizontal="left" vertical="center"/>
    </xf>
    <xf numFmtId="0" fontId="2" fillId="0" borderId="102" xfId="5" applyFont="1" applyBorder="1" applyAlignment="1" applyProtection="1">
      <alignment horizontal="left" vertical="center"/>
    </xf>
    <xf numFmtId="0" fontId="2" fillId="0" borderId="103" xfId="5" applyFont="1" applyBorder="1" applyAlignment="1" applyProtection="1">
      <alignment horizontal="left" vertical="center" wrapText="1"/>
    </xf>
    <xf numFmtId="0" fontId="2" fillId="0" borderId="104" xfId="5" applyFont="1" applyBorder="1" applyAlignment="1" applyProtection="1">
      <alignment horizontal="left" vertical="center" wrapText="1"/>
    </xf>
    <xf numFmtId="0" fontId="2" fillId="0" borderId="105" xfId="5" applyFont="1" applyBorder="1" applyAlignment="1" applyProtection="1">
      <alignment horizontal="left" vertical="center" wrapText="1"/>
    </xf>
    <xf numFmtId="0" fontId="2" fillId="0" borderId="106" xfId="5" applyFont="1" applyBorder="1" applyAlignment="1" applyProtection="1">
      <alignment horizontal="left" vertical="center"/>
    </xf>
    <xf numFmtId="0" fontId="2" fillId="0" borderId="107" xfId="5" applyFont="1" applyBorder="1" applyAlignment="1" applyProtection="1">
      <alignment horizontal="left" vertical="center"/>
    </xf>
    <xf numFmtId="0" fontId="2" fillId="0" borderId="0" xfId="5" applyFont="1" applyBorder="1" applyAlignment="1" applyProtection="1">
      <alignment horizontal="left" vertical="center"/>
    </xf>
    <xf numFmtId="14" fontId="2" fillId="0" borderId="16" xfId="5" applyNumberFormat="1" applyFont="1" applyBorder="1" applyAlignment="1" applyProtection="1">
      <alignment horizontal="left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38" xfId="1" applyFont="1" applyBorder="1" applyAlignment="1" applyProtection="1">
      <alignment horizontal="center" vertical="center"/>
    </xf>
    <xf numFmtId="0" fontId="6" fillId="0" borderId="36" xfId="1" applyFont="1" applyBorder="1" applyAlignment="1" applyProtection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 applyProtection="1">
      <alignment horizontal="center" vertical="center"/>
    </xf>
    <xf numFmtId="3" fontId="6" fillId="0" borderId="39" xfId="5" applyNumberFormat="1" applyFont="1" applyBorder="1" applyAlignment="1" applyProtection="1">
      <alignment horizontal="right" vertical="center"/>
    </xf>
    <xf numFmtId="3" fontId="6" fillId="0" borderId="36" xfId="5" applyNumberFormat="1" applyFont="1" applyBorder="1" applyAlignment="1" applyProtection="1">
      <alignment horizontal="right" vertical="center"/>
    </xf>
    <xf numFmtId="3" fontId="6" fillId="0" borderId="39" xfId="1" applyNumberFormat="1" applyFont="1" applyBorder="1" applyAlignment="1" applyProtection="1">
      <alignment horizontal="center" vertical="center"/>
    </xf>
    <xf numFmtId="3" fontId="6" fillId="0" borderId="38" xfId="1" applyNumberFormat="1" applyFont="1" applyBorder="1" applyAlignment="1" applyProtection="1">
      <alignment horizontal="center" vertical="center"/>
    </xf>
    <xf numFmtId="3" fontId="6" fillId="0" borderId="36" xfId="1" applyNumberFormat="1" applyFont="1" applyBorder="1" applyAlignment="1" applyProtection="1">
      <alignment horizontal="center" vertical="center"/>
    </xf>
    <xf numFmtId="3" fontId="6" fillId="0" borderId="35" xfId="1" applyNumberFormat="1" applyFont="1" applyBorder="1" applyAlignment="1" applyProtection="1">
      <alignment horizontal="center" vertical="center"/>
    </xf>
    <xf numFmtId="3" fontId="16" fillId="0" borderId="39" xfId="5" applyNumberFormat="1" applyFont="1" applyBorder="1" applyAlignment="1" applyProtection="1">
      <alignment horizontal="right" vertical="center"/>
    </xf>
    <xf numFmtId="3" fontId="16" fillId="0" borderId="36" xfId="5" applyNumberFormat="1" applyFont="1" applyBorder="1" applyAlignment="1" applyProtection="1">
      <alignment horizontal="right" vertical="center"/>
    </xf>
    <xf numFmtId="3" fontId="6" fillId="0" borderId="39" xfId="1" applyNumberFormat="1" applyFont="1" applyBorder="1" applyAlignment="1" applyProtection="1">
      <alignment horizontal="center" vertical="center" wrapText="1"/>
    </xf>
    <xf numFmtId="3" fontId="6" fillId="0" borderId="37" xfId="1" applyNumberFormat="1" applyFont="1" applyBorder="1" applyAlignment="1" applyProtection="1">
      <alignment horizontal="center" vertical="center" wrapText="1"/>
    </xf>
    <xf numFmtId="3" fontId="6" fillId="0" borderId="38" xfId="1" applyNumberFormat="1" applyFont="1" applyBorder="1" applyAlignment="1" applyProtection="1">
      <alignment horizontal="center" vertical="center" wrapText="1"/>
    </xf>
    <xf numFmtId="3" fontId="6" fillId="0" borderId="36" xfId="1" applyNumberFormat="1" applyFont="1" applyBorder="1" applyAlignment="1" applyProtection="1">
      <alignment horizontal="center" vertical="center" wrapText="1"/>
    </xf>
    <xf numFmtId="3" fontId="6" fillId="0" borderId="34" xfId="1" applyNumberFormat="1" applyFont="1" applyBorder="1" applyAlignment="1" applyProtection="1">
      <alignment horizontal="center" vertical="center" wrapText="1"/>
    </xf>
    <xf numFmtId="3" fontId="6" fillId="0" borderId="35" xfId="1" applyNumberFormat="1" applyFont="1" applyBorder="1" applyAlignment="1" applyProtection="1">
      <alignment horizontal="center" vertical="center" wrapText="1"/>
    </xf>
    <xf numFmtId="3" fontId="6" fillId="0" borderId="97" xfId="5" applyNumberFormat="1" applyFont="1" applyBorder="1" applyAlignment="1" applyProtection="1">
      <alignment horizontal="right" vertical="center"/>
    </xf>
    <xf numFmtId="3" fontId="6" fillId="0" borderId="98" xfId="5" applyNumberFormat="1" applyFont="1" applyBorder="1" applyAlignment="1" applyProtection="1">
      <alignment horizontal="right" vertical="center"/>
    </xf>
    <xf numFmtId="3" fontId="6" fillId="0" borderId="95" xfId="5" applyNumberFormat="1" applyFont="1" applyBorder="1" applyAlignment="1" applyProtection="1">
      <alignment horizontal="center" vertical="center"/>
    </xf>
    <xf numFmtId="3" fontId="6" fillId="0" borderId="95" xfId="5" applyNumberFormat="1" applyFont="1" applyBorder="1" applyAlignment="1" applyProtection="1">
      <alignment horizontal="right" vertical="center"/>
    </xf>
    <xf numFmtId="3" fontId="6" fillId="0" borderId="66" xfId="5" applyNumberFormat="1" applyFont="1" applyBorder="1" applyAlignment="1" applyProtection="1">
      <alignment horizontal="right" vertical="center"/>
    </xf>
    <xf numFmtId="3" fontId="6" fillId="0" borderId="96" xfId="5" applyNumberFormat="1" applyFont="1" applyBorder="1" applyAlignment="1" applyProtection="1">
      <alignment horizontal="right" vertical="center"/>
    </xf>
    <xf numFmtId="3" fontId="6" fillId="0" borderId="93" xfId="5" applyNumberFormat="1" applyFont="1" applyBorder="1" applyAlignment="1" applyProtection="1">
      <alignment horizontal="right" vertical="center"/>
    </xf>
    <xf numFmtId="0" fontId="21" fillId="0" borderId="14" xfId="5" applyFont="1" applyBorder="1" applyAlignment="1" applyProtection="1">
      <alignment horizontal="center" vertical="center"/>
    </xf>
    <xf numFmtId="0" fontId="21" fillId="0" borderId="0" xfId="5" applyFont="1" applyBorder="1" applyAlignment="1" applyProtection="1">
      <alignment horizontal="center" vertical="center"/>
    </xf>
    <xf numFmtId="0" fontId="21" fillId="0" borderId="15" xfId="5" applyFont="1" applyBorder="1" applyAlignment="1" applyProtection="1">
      <alignment horizontal="center" vertical="center"/>
    </xf>
    <xf numFmtId="3" fontId="2" fillId="0" borderId="0" xfId="5" applyNumberFormat="1" applyFont="1" applyBorder="1" applyAlignment="1" applyProtection="1">
      <alignment horizontal="left" vertical="center"/>
    </xf>
    <xf numFmtId="3" fontId="2" fillId="0" borderId="37" xfId="5" applyNumberFormat="1" applyFont="1" applyBorder="1" applyAlignment="1" applyProtection="1">
      <alignment horizontal="left" vertical="center"/>
    </xf>
    <xf numFmtId="3" fontId="19" fillId="0" borderId="39" xfId="5" applyNumberFormat="1" applyFont="1" applyBorder="1" applyAlignment="1" applyProtection="1">
      <alignment horizontal="left" vertical="center" wrapText="1"/>
    </xf>
    <xf numFmtId="3" fontId="19" fillId="0" borderId="37" xfId="5" applyNumberFormat="1" applyFont="1" applyBorder="1" applyAlignment="1" applyProtection="1">
      <alignment horizontal="left" vertical="center" wrapText="1"/>
    </xf>
    <xf numFmtId="3" fontId="19" fillId="0" borderId="36" xfId="5" applyNumberFormat="1" applyFont="1" applyBorder="1" applyAlignment="1" applyProtection="1">
      <alignment horizontal="left" vertical="center" wrapText="1"/>
    </xf>
    <xf numFmtId="3" fontId="19" fillId="0" borderId="34" xfId="5" applyNumberFormat="1" applyFont="1" applyBorder="1" applyAlignment="1" applyProtection="1">
      <alignment horizontal="left" vertical="center" wrapText="1"/>
    </xf>
    <xf numFmtId="3" fontId="19" fillId="0" borderId="37" xfId="5" applyNumberFormat="1" applyFont="1" applyBorder="1" applyAlignment="1" applyProtection="1">
      <alignment horizontal="right" vertical="center"/>
    </xf>
    <xf numFmtId="3" fontId="19" fillId="0" borderId="34" xfId="5" applyNumberFormat="1" applyFont="1" applyBorder="1" applyAlignment="1" applyProtection="1">
      <alignment horizontal="right" vertical="center"/>
    </xf>
    <xf numFmtId="3" fontId="19" fillId="0" borderId="38" xfId="5" applyNumberFormat="1" applyFont="1" applyBorder="1" applyAlignment="1" applyProtection="1">
      <alignment horizontal="left" vertical="center"/>
    </xf>
    <xf numFmtId="3" fontId="19" fillId="0" borderId="35" xfId="5" applyNumberFormat="1" applyFont="1" applyBorder="1" applyAlignment="1" applyProtection="1">
      <alignment horizontal="left" vertical="center"/>
    </xf>
    <xf numFmtId="3" fontId="6" fillId="0" borderId="69" xfId="5" applyNumberFormat="1" applyFont="1" applyBorder="1" applyAlignment="1" applyProtection="1">
      <alignment horizontal="right" vertical="center"/>
    </xf>
    <xf numFmtId="3" fontId="6" fillId="0" borderId="94" xfId="5" applyNumberFormat="1" applyFont="1" applyBorder="1" applyAlignment="1" applyProtection="1">
      <alignment horizontal="right" vertical="center"/>
    </xf>
    <xf numFmtId="165" fontId="20" fillId="0" borderId="0" xfId="0" applyNumberFormat="1" applyFont="1" applyAlignment="1">
      <alignment horizontal="left" vertical="center" wrapText="1"/>
      <protection locked="0"/>
    </xf>
    <xf numFmtId="165" fontId="25" fillId="0" borderId="10" xfId="0" applyNumberFormat="1" applyFont="1" applyBorder="1" applyAlignment="1">
      <alignment horizontal="center" vertical="center" wrapText="1"/>
      <protection locked="0"/>
    </xf>
    <xf numFmtId="0" fontId="33" fillId="0" borderId="0" xfId="0" applyFont="1" applyAlignment="1">
      <alignment horizontal="left" vertical="center" wrapText="1"/>
      <protection locked="0"/>
    </xf>
    <xf numFmtId="0" fontId="33" fillId="0" borderId="0" xfId="0" applyFont="1" applyBorder="1" applyAlignment="1">
      <alignment horizontal="left" vertical="center" wrapText="1"/>
      <protection locked="0"/>
    </xf>
  </cellXfs>
  <cellStyles count="9">
    <cellStyle name="Hypertextový odkaz" xfId="1" builtinId="8"/>
    <cellStyle name="Hypertextový odkaz 2" xfId="2"/>
    <cellStyle name="Normální" xfId="0" builtinId="0"/>
    <cellStyle name="normální 2" xfId="3"/>
    <cellStyle name="normální 2 2" xfId="4"/>
    <cellStyle name="Normální 3" xfId="5"/>
    <cellStyle name="Normální 4" xfId="6"/>
    <cellStyle name="Normální 5" xfId="7"/>
    <cellStyle name="Normální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3133725</xdr:colOff>
      <xdr:row>62</xdr:row>
      <xdr:rowOff>0</xdr:rowOff>
    </xdr:from>
    <xdr:to>
      <xdr:col>2</xdr:col>
      <xdr:colOff>4562475</xdr:colOff>
      <xdr:row>62</xdr:row>
      <xdr:rowOff>0</xdr:rowOff>
    </xdr:to>
    <xdr:pic>
      <xdr:nvPicPr>
        <xdr:cNvPr id="26375" name="Obrázek 7" descr="Soklík vzor 0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171575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3848100</xdr:colOff>
      <xdr:row>62</xdr:row>
      <xdr:rowOff>0</xdr:rowOff>
    </xdr:from>
    <xdr:to>
      <xdr:col>2</xdr:col>
      <xdr:colOff>4067175</xdr:colOff>
      <xdr:row>62</xdr:row>
      <xdr:rowOff>0</xdr:rowOff>
    </xdr:to>
    <xdr:pic>
      <xdr:nvPicPr>
        <xdr:cNvPr id="26376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17157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2676525</xdr:colOff>
      <xdr:row>62</xdr:row>
      <xdr:rowOff>0</xdr:rowOff>
    </xdr:from>
    <xdr:to>
      <xdr:col>3</xdr:col>
      <xdr:colOff>28575</xdr:colOff>
      <xdr:row>62</xdr:row>
      <xdr:rowOff>0</xdr:rowOff>
    </xdr:to>
    <xdr:pic>
      <xdr:nvPicPr>
        <xdr:cNvPr id="26377" name="Obrázek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11715750"/>
          <a:ext cx="1981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3409950</xdr:colOff>
      <xdr:row>62</xdr:row>
      <xdr:rowOff>0</xdr:rowOff>
    </xdr:from>
    <xdr:to>
      <xdr:col>2</xdr:col>
      <xdr:colOff>4533900</xdr:colOff>
      <xdr:row>62</xdr:row>
      <xdr:rowOff>0</xdr:rowOff>
    </xdr:to>
    <xdr:pic>
      <xdr:nvPicPr>
        <xdr:cNvPr id="26378" name="Obrázek 29" descr="C:\Users\Petr\AppData\Local\Microsoft\Windows\Temporary Internet Files\Content.IE5\W1DBI74V\MC900286886[1].wm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1171575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3848100</xdr:colOff>
      <xdr:row>62</xdr:row>
      <xdr:rowOff>0</xdr:rowOff>
    </xdr:from>
    <xdr:to>
      <xdr:col>2</xdr:col>
      <xdr:colOff>4067175</xdr:colOff>
      <xdr:row>62</xdr:row>
      <xdr:rowOff>0</xdr:rowOff>
    </xdr:to>
    <xdr:pic>
      <xdr:nvPicPr>
        <xdr:cNvPr id="26379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17157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3409950</xdr:colOff>
      <xdr:row>62</xdr:row>
      <xdr:rowOff>0</xdr:rowOff>
    </xdr:from>
    <xdr:to>
      <xdr:col>2</xdr:col>
      <xdr:colOff>4533900</xdr:colOff>
      <xdr:row>62</xdr:row>
      <xdr:rowOff>0</xdr:rowOff>
    </xdr:to>
    <xdr:pic>
      <xdr:nvPicPr>
        <xdr:cNvPr id="26380" name="Obrázek 29" descr="C:\Users\Petr\AppData\Local\Microsoft\Windows\Temporary Internet Files\Content.IE5\W1DBI74V\MC900286886[1].wm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1171575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5"/>
  <sheetViews>
    <sheetView showGridLines="0" tabSelected="1" zoomScaleNormal="100" workbookViewId="0">
      <pane ySplit="3" topLeftCell="A4" activePane="bottomLeft" state="frozenSplit"/>
      <selection activeCell="J31" sqref="J31"/>
      <selection pane="bottomLeft" activeCell="W19" sqref="W19"/>
    </sheetView>
  </sheetViews>
  <sheetFormatPr defaultColWidth="10.5" defaultRowHeight="12" customHeight="1"/>
  <cols>
    <col min="1" max="1" width="3" style="113" customWidth="1"/>
    <col min="2" max="2" width="2.5" style="113" customWidth="1"/>
    <col min="3" max="3" width="3.83203125" style="113" customWidth="1"/>
    <col min="4" max="4" width="11" style="113" customWidth="1"/>
    <col min="5" max="5" width="14.83203125" style="113" customWidth="1"/>
    <col min="6" max="6" width="0.5" style="113" customWidth="1"/>
    <col min="7" max="7" width="3.1640625" style="113" customWidth="1"/>
    <col min="8" max="8" width="3" style="113" customWidth="1"/>
    <col min="9" max="9" width="12.33203125" style="113" customWidth="1"/>
    <col min="10" max="10" width="16.1640625" style="113" customWidth="1"/>
    <col min="11" max="11" width="0.6640625" style="113" customWidth="1"/>
    <col min="12" max="12" width="3" style="113" customWidth="1"/>
    <col min="13" max="13" width="4.6640625" style="113" customWidth="1"/>
    <col min="14" max="14" width="5.6640625" style="113" customWidth="1"/>
    <col min="15" max="15" width="6.33203125" style="113" customWidth="1"/>
    <col min="16" max="16" width="15.33203125" style="113" customWidth="1"/>
    <col min="17" max="17" width="7.5" style="113" customWidth="1"/>
    <col min="18" max="18" width="17.83203125" style="113" customWidth="1"/>
    <col min="19" max="19" width="10.5" style="49"/>
    <col min="20" max="20" width="14" style="49" bestFit="1" customWidth="1"/>
    <col min="21" max="21" width="11.5" style="49" bestFit="1" customWidth="1"/>
    <col min="22" max="16384" width="10.5" style="49"/>
  </cols>
  <sheetData>
    <row r="1" spans="1:18" ht="14.25" customHeight="1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1"/>
    </row>
    <row r="2" spans="1:18" ht="21" customHeight="1">
      <c r="A2" s="275" t="s">
        <v>88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7"/>
    </row>
    <row r="3" spans="1:18" ht="14.25" customHeight="1">
      <c r="A3" s="12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0"/>
      <c r="P3" s="51"/>
      <c r="Q3" s="51"/>
      <c r="R3" s="123"/>
    </row>
    <row r="4" spans="1:18" ht="9" customHeight="1" thickBot="1">
      <c r="A4" s="124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125"/>
    </row>
    <row r="5" spans="1:18" ht="24" customHeight="1">
      <c r="A5" s="54"/>
      <c r="B5" s="53" t="s">
        <v>0</v>
      </c>
      <c r="C5" s="53"/>
      <c r="D5" s="53"/>
      <c r="E5" s="213" t="s">
        <v>98</v>
      </c>
      <c r="F5" s="214"/>
      <c r="G5" s="214"/>
      <c r="H5" s="214"/>
      <c r="I5" s="214"/>
      <c r="J5" s="214"/>
      <c r="K5" s="214"/>
      <c r="L5" s="215"/>
      <c r="M5" s="53"/>
      <c r="N5" s="53"/>
      <c r="O5" s="216"/>
      <c r="P5" s="217"/>
      <c r="Q5" s="217"/>
      <c r="R5" s="218"/>
    </row>
    <row r="6" spans="1:18" ht="24" customHeight="1">
      <c r="A6" s="54"/>
      <c r="B6" s="53" t="s">
        <v>1</v>
      </c>
      <c r="C6" s="53"/>
      <c r="D6" s="53"/>
      <c r="E6" s="225" t="s">
        <v>99</v>
      </c>
      <c r="F6" s="226"/>
      <c r="G6" s="226"/>
      <c r="H6" s="226"/>
      <c r="I6" s="226"/>
      <c r="J6" s="226"/>
      <c r="K6" s="226"/>
      <c r="L6" s="227"/>
      <c r="M6" s="53"/>
      <c r="N6" s="53"/>
      <c r="O6" s="219"/>
      <c r="P6" s="220"/>
      <c r="Q6" s="220"/>
      <c r="R6" s="221"/>
    </row>
    <row r="7" spans="1:18" ht="24" customHeight="1" thickBot="1">
      <c r="A7" s="54"/>
      <c r="B7" s="53"/>
      <c r="C7" s="53"/>
      <c r="D7" s="53"/>
      <c r="E7" s="228"/>
      <c r="F7" s="229"/>
      <c r="G7" s="229"/>
      <c r="H7" s="229"/>
      <c r="I7" s="229"/>
      <c r="J7" s="229"/>
      <c r="K7" s="229"/>
      <c r="L7" s="230"/>
      <c r="M7" s="53"/>
      <c r="N7" s="53"/>
      <c r="O7" s="222"/>
      <c r="P7" s="223"/>
      <c r="Q7" s="223"/>
      <c r="R7" s="224"/>
    </row>
    <row r="8" spans="1:18" ht="24" customHeight="1" thickBot="1">
      <c r="A8" s="54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220" t="s">
        <v>2</v>
      </c>
      <c r="P8" s="220"/>
      <c r="Q8" s="53" t="s">
        <v>3</v>
      </c>
      <c r="R8" s="55"/>
    </row>
    <row r="9" spans="1:18" ht="24" customHeight="1" thickBot="1">
      <c r="A9" s="54"/>
      <c r="B9" s="53" t="s">
        <v>4</v>
      </c>
      <c r="C9" s="53"/>
      <c r="D9" s="53"/>
      <c r="E9" s="231" t="s">
        <v>100</v>
      </c>
      <c r="F9" s="232"/>
      <c r="G9" s="232"/>
      <c r="H9" s="232"/>
      <c r="I9" s="232"/>
      <c r="J9" s="232"/>
      <c r="K9" s="232"/>
      <c r="L9" s="233"/>
      <c r="M9" s="53"/>
      <c r="N9" s="53"/>
      <c r="O9" s="234"/>
      <c r="P9" s="235"/>
      <c r="Q9" s="114"/>
      <c r="R9" s="115"/>
    </row>
    <row r="10" spans="1:18" ht="24" customHeight="1" thickBot="1">
      <c r="A10" s="54"/>
      <c r="B10" s="53" t="s">
        <v>5</v>
      </c>
      <c r="C10" s="53"/>
      <c r="D10" s="53"/>
      <c r="E10" s="236"/>
      <c r="F10" s="237"/>
      <c r="G10" s="237"/>
      <c r="H10" s="237"/>
      <c r="I10" s="237"/>
      <c r="J10" s="237"/>
      <c r="K10" s="237"/>
      <c r="L10" s="238"/>
      <c r="M10" s="53"/>
      <c r="N10" s="53"/>
      <c r="O10" s="239"/>
      <c r="P10" s="240"/>
      <c r="Q10" s="56" t="s">
        <v>63</v>
      </c>
      <c r="R10" s="116"/>
    </row>
    <row r="11" spans="1:18" ht="24" customHeight="1" thickBot="1">
      <c r="A11" s="54"/>
      <c r="B11" s="53" t="s">
        <v>6</v>
      </c>
      <c r="C11" s="53"/>
      <c r="D11" s="53"/>
      <c r="E11" s="241"/>
      <c r="F11" s="242"/>
      <c r="G11" s="242"/>
      <c r="H11" s="242"/>
      <c r="I11" s="242"/>
      <c r="J11" s="242"/>
      <c r="K11" s="242"/>
      <c r="L11" s="243"/>
      <c r="M11" s="53"/>
      <c r="N11" s="53"/>
      <c r="O11" s="244"/>
      <c r="P11" s="245"/>
      <c r="Q11" s="117" t="s">
        <v>63</v>
      </c>
      <c r="R11" s="118"/>
    </row>
    <row r="12" spans="1:18" ht="18" customHeight="1">
      <c r="A12" s="54"/>
      <c r="B12" s="53"/>
      <c r="C12" s="53"/>
      <c r="D12" s="53"/>
      <c r="E12" s="57"/>
      <c r="F12" s="53"/>
      <c r="G12" s="53"/>
      <c r="H12" s="53"/>
      <c r="I12" s="53"/>
      <c r="J12" s="53"/>
      <c r="K12" s="53"/>
      <c r="L12" s="53"/>
      <c r="M12" s="53"/>
      <c r="N12" s="53"/>
      <c r="O12" s="57"/>
      <c r="P12" s="57"/>
      <c r="Q12" s="57"/>
      <c r="R12" s="55"/>
    </row>
    <row r="13" spans="1:18" ht="18" customHeight="1" thickBot="1">
      <c r="A13" s="54"/>
      <c r="B13" s="53"/>
      <c r="C13" s="53"/>
      <c r="D13" s="53"/>
      <c r="E13" s="57" t="s">
        <v>7</v>
      </c>
      <c r="F13" s="53"/>
      <c r="G13" s="53" t="s">
        <v>8</v>
      </c>
      <c r="H13" s="53"/>
      <c r="I13" s="53"/>
      <c r="J13" s="53"/>
      <c r="K13" s="53"/>
      <c r="L13" s="53"/>
      <c r="M13" s="53"/>
      <c r="N13" s="53"/>
      <c r="O13" s="246" t="s">
        <v>9</v>
      </c>
      <c r="P13" s="246"/>
      <c r="Q13" s="57"/>
      <c r="R13" s="126"/>
    </row>
    <row r="14" spans="1:18" ht="18" customHeight="1" thickBot="1">
      <c r="A14" s="54"/>
      <c r="B14" s="53"/>
      <c r="C14" s="53"/>
      <c r="D14" s="53"/>
      <c r="E14" s="58"/>
      <c r="F14" s="53"/>
      <c r="G14" s="56"/>
      <c r="H14" s="59"/>
      <c r="I14" s="169"/>
      <c r="J14" s="170"/>
      <c r="K14" s="53"/>
      <c r="L14" s="53"/>
      <c r="M14" s="53"/>
      <c r="N14" s="53"/>
      <c r="O14" s="247"/>
      <c r="P14" s="240"/>
      <c r="Q14" s="57"/>
      <c r="R14" s="127"/>
    </row>
    <row r="15" spans="1:18" ht="9" customHeight="1">
      <c r="A15" s="128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129"/>
    </row>
    <row r="16" spans="1:18" ht="20.25" customHeight="1">
      <c r="A16" s="130"/>
      <c r="B16" s="61"/>
      <c r="C16" s="61"/>
      <c r="D16" s="61"/>
      <c r="E16" s="62" t="s">
        <v>10</v>
      </c>
      <c r="F16" s="61"/>
      <c r="G16" s="61"/>
      <c r="H16" s="61"/>
      <c r="I16" s="61"/>
      <c r="J16" s="63" t="s">
        <v>11</v>
      </c>
      <c r="K16" s="61"/>
      <c r="L16" s="61"/>
      <c r="M16" s="61"/>
      <c r="N16" s="61"/>
      <c r="O16" s="61"/>
      <c r="P16" s="61"/>
      <c r="Q16" s="61"/>
      <c r="R16" s="131"/>
    </row>
    <row r="17" spans="1:22" ht="18" customHeight="1">
      <c r="A17" s="132" t="s">
        <v>12</v>
      </c>
      <c r="B17" s="64"/>
      <c r="C17" s="65" t="s">
        <v>13</v>
      </c>
      <c r="D17" s="66"/>
      <c r="E17" s="66"/>
      <c r="F17" s="67"/>
      <c r="G17" s="68"/>
      <c r="H17" s="69"/>
      <c r="I17" s="65"/>
      <c r="J17" s="66"/>
      <c r="K17" s="66"/>
      <c r="L17" s="68"/>
      <c r="M17" s="69"/>
      <c r="N17" s="65"/>
      <c r="O17" s="70"/>
      <c r="P17" s="66"/>
      <c r="Q17" s="66"/>
      <c r="R17" s="133"/>
    </row>
    <row r="18" spans="1:22" ht="21.75" customHeight="1">
      <c r="A18" s="134" t="s">
        <v>16</v>
      </c>
      <c r="B18" s="248" t="s">
        <v>93</v>
      </c>
      <c r="C18" s="249"/>
      <c r="D18" s="250"/>
      <c r="E18" s="254">
        <f>Rozpočet!G60</f>
        <v>0</v>
      </c>
      <c r="F18" s="71"/>
      <c r="G18" s="72" t="s">
        <v>17</v>
      </c>
      <c r="H18" s="256" t="s">
        <v>77</v>
      </c>
      <c r="I18" s="257"/>
      <c r="J18" s="260">
        <v>0</v>
      </c>
      <c r="K18" s="73"/>
      <c r="L18" s="72" t="s">
        <v>18</v>
      </c>
      <c r="M18" s="262" t="s">
        <v>87</v>
      </c>
      <c r="N18" s="263"/>
      <c r="O18" s="263"/>
      <c r="P18" s="264"/>
      <c r="Q18" s="254">
        <v>0</v>
      </c>
      <c r="R18" s="268"/>
    </row>
    <row r="19" spans="1:22" ht="21.75" customHeight="1">
      <c r="A19" s="134" t="s">
        <v>19</v>
      </c>
      <c r="B19" s="251"/>
      <c r="C19" s="252"/>
      <c r="D19" s="253"/>
      <c r="E19" s="255"/>
      <c r="F19" s="71"/>
      <c r="G19" s="72" t="s">
        <v>20</v>
      </c>
      <c r="H19" s="258"/>
      <c r="I19" s="259"/>
      <c r="J19" s="261"/>
      <c r="K19" s="73"/>
      <c r="L19" s="72" t="s">
        <v>21</v>
      </c>
      <c r="M19" s="265"/>
      <c r="N19" s="266"/>
      <c r="O19" s="266"/>
      <c r="P19" s="267"/>
      <c r="Q19" s="255"/>
      <c r="R19" s="269"/>
    </row>
    <row r="20" spans="1:22" ht="21.75" customHeight="1">
      <c r="A20" s="134" t="s">
        <v>22</v>
      </c>
      <c r="B20" s="248" t="s">
        <v>94</v>
      </c>
      <c r="C20" s="249"/>
      <c r="D20" s="250"/>
      <c r="E20" s="254">
        <v>0</v>
      </c>
      <c r="F20" s="71"/>
      <c r="G20" s="72" t="s">
        <v>23</v>
      </c>
      <c r="H20" s="262" t="s">
        <v>92</v>
      </c>
      <c r="I20" s="264"/>
      <c r="J20" s="260">
        <v>0</v>
      </c>
      <c r="K20" s="73"/>
      <c r="L20" s="72" t="s">
        <v>24</v>
      </c>
      <c r="M20" s="270" t="s">
        <v>101</v>
      </c>
      <c r="N20" s="270"/>
      <c r="O20" s="270"/>
      <c r="P20" s="270"/>
      <c r="Q20" s="271">
        <v>0</v>
      </c>
      <c r="R20" s="272"/>
    </row>
    <row r="21" spans="1:22" ht="21.75" customHeight="1">
      <c r="A21" s="134" t="s">
        <v>25</v>
      </c>
      <c r="B21" s="251"/>
      <c r="C21" s="252"/>
      <c r="D21" s="253"/>
      <c r="E21" s="255"/>
      <c r="F21" s="71"/>
      <c r="G21" s="72" t="s">
        <v>26</v>
      </c>
      <c r="H21" s="265"/>
      <c r="I21" s="267"/>
      <c r="J21" s="261"/>
      <c r="K21" s="73"/>
      <c r="L21" s="72" t="s">
        <v>27</v>
      </c>
      <c r="M21" s="270"/>
      <c r="N21" s="270"/>
      <c r="O21" s="270"/>
      <c r="P21" s="270"/>
      <c r="Q21" s="271"/>
      <c r="R21" s="272"/>
    </row>
    <row r="22" spans="1:22" ht="21.75" customHeight="1">
      <c r="A22" s="134" t="s">
        <v>28</v>
      </c>
      <c r="B22" s="248" t="s">
        <v>78</v>
      </c>
      <c r="C22" s="249"/>
      <c r="D22" s="250"/>
      <c r="E22" s="254">
        <v>0</v>
      </c>
      <c r="F22" s="71"/>
      <c r="G22" s="72">
        <v>12</v>
      </c>
      <c r="H22" s="262" t="s">
        <v>79</v>
      </c>
      <c r="I22" s="264"/>
      <c r="J22" s="260">
        <v>0</v>
      </c>
      <c r="K22" s="73"/>
      <c r="L22" s="72" t="s">
        <v>29</v>
      </c>
      <c r="M22" s="270"/>
      <c r="N22" s="270"/>
      <c r="O22" s="270"/>
      <c r="P22" s="270"/>
      <c r="Q22" s="271">
        <v>0</v>
      </c>
      <c r="R22" s="272"/>
    </row>
    <row r="23" spans="1:22" ht="21.75" customHeight="1">
      <c r="A23" s="154">
        <v>6</v>
      </c>
      <c r="B23" s="251"/>
      <c r="C23" s="252"/>
      <c r="D23" s="253"/>
      <c r="E23" s="289"/>
      <c r="F23" s="71"/>
      <c r="G23" s="72">
        <v>13</v>
      </c>
      <c r="H23" s="265"/>
      <c r="I23" s="267"/>
      <c r="J23" s="261"/>
      <c r="K23" s="73"/>
      <c r="L23" s="155">
        <v>18</v>
      </c>
      <c r="M23" s="270"/>
      <c r="N23" s="270"/>
      <c r="O23" s="270"/>
      <c r="P23" s="270"/>
      <c r="Q23" s="273"/>
      <c r="R23" s="274"/>
    </row>
    <row r="24" spans="1:22" ht="18" customHeight="1">
      <c r="A24" s="136" t="s">
        <v>5</v>
      </c>
      <c r="B24" s="52"/>
      <c r="C24" s="52"/>
      <c r="D24" s="52"/>
      <c r="E24" s="74"/>
      <c r="F24" s="75"/>
      <c r="G24" s="76"/>
      <c r="H24" s="74"/>
      <c r="I24" s="74"/>
      <c r="J24" s="74"/>
      <c r="K24" s="74"/>
      <c r="L24" s="77" t="s">
        <v>14</v>
      </c>
      <c r="M24" s="78"/>
      <c r="N24" s="79" t="s">
        <v>30</v>
      </c>
      <c r="O24" s="80"/>
      <c r="P24" s="81"/>
      <c r="Q24" s="81"/>
      <c r="R24" s="137"/>
    </row>
    <row r="25" spans="1:22" ht="18" customHeight="1">
      <c r="A25" s="54"/>
      <c r="B25" s="53"/>
      <c r="C25" s="53"/>
      <c r="D25" s="53"/>
      <c r="E25" s="80"/>
      <c r="F25" s="82"/>
      <c r="G25" s="83"/>
      <c r="H25" s="80"/>
      <c r="I25" s="80"/>
      <c r="J25" s="80"/>
      <c r="K25" s="80"/>
      <c r="L25" s="72">
        <v>19</v>
      </c>
      <c r="M25" s="84" t="s">
        <v>80</v>
      </c>
      <c r="N25" s="85"/>
      <c r="O25" s="85"/>
      <c r="P25" s="85"/>
      <c r="Q25" s="86"/>
      <c r="R25" s="138">
        <f>SUM(E18:E23,J18:J23,Q18:R23)</f>
        <v>0</v>
      </c>
    </row>
    <row r="26" spans="1:22" ht="18" customHeight="1">
      <c r="A26" s="139" t="s">
        <v>31</v>
      </c>
      <c r="B26" s="87"/>
      <c r="C26" s="87"/>
      <c r="D26" s="87"/>
      <c r="E26" s="88"/>
      <c r="F26" s="89"/>
      <c r="G26" s="90" t="s">
        <v>32</v>
      </c>
      <c r="H26" s="88"/>
      <c r="I26" s="88"/>
      <c r="J26" s="88"/>
      <c r="K26" s="88"/>
      <c r="L26" s="72">
        <v>20</v>
      </c>
      <c r="M26" s="91" t="s">
        <v>33</v>
      </c>
      <c r="N26" s="92">
        <v>15</v>
      </c>
      <c r="O26" s="93" t="s">
        <v>34</v>
      </c>
      <c r="P26" s="278">
        <f>R25-Q18</f>
        <v>0</v>
      </c>
      <c r="Q26" s="278"/>
      <c r="R26" s="140">
        <f>N26/100*P26</f>
        <v>0</v>
      </c>
      <c r="S26" s="94"/>
      <c r="T26" s="94"/>
      <c r="U26" s="94"/>
      <c r="V26" s="94"/>
    </row>
    <row r="27" spans="1:22" ht="20.25" customHeight="1" thickBot="1">
      <c r="A27" s="141" t="s">
        <v>4</v>
      </c>
      <c r="B27" s="95"/>
      <c r="C27" s="95"/>
      <c r="D27" s="95"/>
      <c r="E27" s="96"/>
      <c r="F27" s="97"/>
      <c r="G27" s="98"/>
      <c r="H27" s="96"/>
      <c r="I27" s="96"/>
      <c r="J27" s="96"/>
      <c r="K27" s="96"/>
      <c r="L27" s="72">
        <v>21</v>
      </c>
      <c r="M27" s="91" t="s">
        <v>33</v>
      </c>
      <c r="N27" s="92">
        <v>21</v>
      </c>
      <c r="O27" s="99" t="s">
        <v>34</v>
      </c>
      <c r="P27" s="279">
        <v>0</v>
      </c>
      <c r="Q27" s="279"/>
      <c r="R27" s="135">
        <v>0</v>
      </c>
      <c r="S27" s="94"/>
      <c r="T27" s="94"/>
      <c r="U27" s="94"/>
      <c r="V27" s="94"/>
    </row>
    <row r="28" spans="1:22" ht="20.25" customHeight="1" thickBot="1">
      <c r="A28" s="54"/>
      <c r="B28" s="53"/>
      <c r="C28" s="53"/>
      <c r="D28" s="53"/>
      <c r="E28" s="80"/>
      <c r="F28" s="82"/>
      <c r="G28" s="83"/>
      <c r="H28" s="80"/>
      <c r="I28" s="80"/>
      <c r="J28" s="80"/>
      <c r="K28" s="80"/>
      <c r="L28" s="100">
        <v>22</v>
      </c>
      <c r="M28" s="101" t="s">
        <v>35</v>
      </c>
      <c r="N28" s="102"/>
      <c r="O28" s="80"/>
      <c r="P28" s="102"/>
      <c r="Q28" s="103"/>
      <c r="R28" s="142">
        <f>R26+R25</f>
        <v>0</v>
      </c>
      <c r="S28" s="94"/>
      <c r="T28" s="104"/>
      <c r="U28" s="105"/>
      <c r="V28" s="94"/>
    </row>
    <row r="29" spans="1:22" ht="18" customHeight="1">
      <c r="A29" s="139" t="s">
        <v>31</v>
      </c>
      <c r="B29" s="87"/>
      <c r="C29" s="87"/>
      <c r="D29" s="87"/>
      <c r="E29" s="88"/>
      <c r="F29" s="89"/>
      <c r="G29" s="90" t="s">
        <v>32</v>
      </c>
      <c r="H29" s="88"/>
      <c r="I29" s="88"/>
      <c r="J29" s="88"/>
      <c r="K29" s="88"/>
      <c r="L29" s="77" t="s">
        <v>15</v>
      </c>
      <c r="M29" s="78"/>
      <c r="N29" s="79" t="s">
        <v>36</v>
      </c>
      <c r="O29" s="74"/>
      <c r="P29" s="81"/>
      <c r="Q29" s="81"/>
      <c r="R29" s="143"/>
      <c r="S29" s="94"/>
      <c r="T29" s="94"/>
      <c r="U29" s="94"/>
      <c r="V29" s="94"/>
    </row>
    <row r="30" spans="1:22" ht="20.25" customHeight="1">
      <c r="A30" s="141" t="s">
        <v>6</v>
      </c>
      <c r="B30" s="95"/>
      <c r="C30" s="95"/>
      <c r="D30" s="95"/>
      <c r="E30" s="96"/>
      <c r="F30" s="97"/>
      <c r="G30" s="98"/>
      <c r="H30" s="96"/>
      <c r="I30" s="96"/>
      <c r="J30" s="96"/>
      <c r="K30" s="96"/>
      <c r="L30" s="72">
        <v>23</v>
      </c>
      <c r="M30" s="280" t="s">
        <v>81</v>
      </c>
      <c r="N30" s="281"/>
      <c r="O30" s="281"/>
      <c r="P30" s="284">
        <v>5</v>
      </c>
      <c r="Q30" s="286" t="s">
        <v>82</v>
      </c>
      <c r="R30" s="274">
        <f>P30/100*R28</f>
        <v>0</v>
      </c>
      <c r="S30" s="94"/>
      <c r="T30" s="104"/>
      <c r="U30" s="94"/>
      <c r="V30" s="94"/>
    </row>
    <row r="31" spans="1:22" ht="18" customHeight="1">
      <c r="A31" s="54"/>
      <c r="B31" s="53"/>
      <c r="C31" s="53"/>
      <c r="D31" s="53"/>
      <c r="E31" s="80"/>
      <c r="F31" s="82"/>
      <c r="G31" s="83"/>
      <c r="H31" s="80"/>
      <c r="I31" s="80"/>
      <c r="J31" s="80"/>
      <c r="K31" s="80"/>
      <c r="L31" s="72">
        <v>24</v>
      </c>
      <c r="M31" s="282"/>
      <c r="N31" s="283"/>
      <c r="O31" s="283"/>
      <c r="P31" s="285"/>
      <c r="Q31" s="287"/>
      <c r="R31" s="288"/>
      <c r="S31" s="94"/>
      <c r="T31" s="94"/>
      <c r="U31" s="94"/>
      <c r="V31" s="94"/>
    </row>
    <row r="32" spans="1:22" ht="18" customHeight="1">
      <c r="A32" s="144" t="s">
        <v>31</v>
      </c>
      <c r="B32" s="60"/>
      <c r="C32" s="60"/>
      <c r="D32" s="60"/>
      <c r="E32" s="106"/>
      <c r="F32" s="107"/>
      <c r="G32" s="108" t="s">
        <v>32</v>
      </c>
      <c r="H32" s="106"/>
      <c r="I32" s="106"/>
      <c r="J32" s="106"/>
      <c r="K32" s="106"/>
      <c r="L32" s="109">
        <v>25</v>
      </c>
      <c r="M32" s="110" t="s">
        <v>83</v>
      </c>
      <c r="N32" s="111"/>
      <c r="O32" s="106"/>
      <c r="P32" s="111"/>
      <c r="Q32" s="112"/>
      <c r="R32" s="145">
        <v>0</v>
      </c>
      <c r="S32" s="94"/>
      <c r="T32" s="94"/>
      <c r="U32" s="94"/>
      <c r="V32" s="94"/>
    </row>
    <row r="33" spans="1:22" ht="12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8"/>
      <c r="S33" s="94"/>
      <c r="T33" s="94"/>
      <c r="U33" s="94"/>
      <c r="V33" s="94"/>
    </row>
    <row r="34" spans="1:22" ht="12" customHeight="1">
      <c r="A34" s="149" t="s">
        <v>74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50"/>
    </row>
    <row r="35" spans="1:22" ht="12" customHeight="1" thickBot="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3"/>
    </row>
  </sheetData>
  <mergeCells count="38">
    <mergeCell ref="A2:R2"/>
    <mergeCell ref="P26:Q26"/>
    <mergeCell ref="P27:Q27"/>
    <mergeCell ref="M30:O31"/>
    <mergeCell ref="P30:P31"/>
    <mergeCell ref="Q30:Q31"/>
    <mergeCell ref="R30:R31"/>
    <mergeCell ref="B22:D23"/>
    <mergeCell ref="E22:E23"/>
    <mergeCell ref="H22:I23"/>
    <mergeCell ref="J22:J23"/>
    <mergeCell ref="M22:P23"/>
    <mergeCell ref="Q22:R23"/>
    <mergeCell ref="B20:D21"/>
    <mergeCell ref="E20:E21"/>
    <mergeCell ref="H20:I21"/>
    <mergeCell ref="J20:J21"/>
    <mergeCell ref="M20:P21"/>
    <mergeCell ref="Q20:R21"/>
    <mergeCell ref="B18:D19"/>
    <mergeCell ref="E18:E19"/>
    <mergeCell ref="H18:I19"/>
    <mergeCell ref="J18:J19"/>
    <mergeCell ref="M18:P19"/>
    <mergeCell ref="Q18:R19"/>
    <mergeCell ref="E10:L10"/>
    <mergeCell ref="O10:P10"/>
    <mergeCell ref="E11:L11"/>
    <mergeCell ref="O11:P11"/>
    <mergeCell ref="O13:P13"/>
    <mergeCell ref="O14:P14"/>
    <mergeCell ref="E5:L5"/>
    <mergeCell ref="O5:R7"/>
    <mergeCell ref="E6:L6"/>
    <mergeCell ref="E7:L7"/>
    <mergeCell ref="O8:P8"/>
    <mergeCell ref="E9:L9"/>
    <mergeCell ref="O9:P9"/>
  </mergeCells>
  <hyperlinks>
    <hyperlink ref="B18:D19" location="fasáda!A1" display="Obvodový plášť"/>
    <hyperlink ref="B20:D21" location="střecha!A1" display="Střešní plášť"/>
    <hyperlink ref="B22:D23" location="výplně!A1" display="Výplně"/>
    <hyperlink ref="H18:I19" location="související!A1" display="Související"/>
    <hyperlink ref="H20:I21" location="'ZS, přesuny'!A1" display="Zařízení staveniště, přesuny"/>
    <hyperlink ref="H22:I23" location="schodiště!A1" display="Schodiště"/>
  </hyperlinks>
  <pageMargins left="0.39370078740157483" right="0.39370078740157483" top="0.78740157480314965" bottom="0.78740157480314965" header="0" footer="0"/>
  <pageSetup paperSize="9" scale="94" orientation="portrait" horizontalDpi="4294967294" r:id="rId1"/>
  <headerFooter alignWithMargins="0"/>
  <ignoredErrors>
    <ignoredError sqref="R25:R26 P26 R28 R30 E18" evalError="1"/>
    <ignoredError sqref="A18:A22 G18:G21 L18:L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4"/>
  <sheetViews>
    <sheetView showGridLines="0" zoomScale="110" zoomScaleNormal="110" zoomScaleSheetLayoutView="70" workbookViewId="0">
      <selection activeCell="A2" sqref="A2"/>
    </sheetView>
  </sheetViews>
  <sheetFormatPr defaultColWidth="10.6640625" defaultRowHeight="10.5"/>
  <cols>
    <col min="1" max="1" width="4.5" style="2" customWidth="1"/>
    <col min="2" max="2" width="7.33203125" style="2" customWidth="1"/>
    <col min="3" max="3" width="81" style="2" customWidth="1"/>
    <col min="4" max="4" width="5.5" style="2" customWidth="1"/>
    <col min="5" max="5" width="11.33203125" style="33" customWidth="1"/>
    <col min="6" max="6" width="11.5" style="2" customWidth="1"/>
    <col min="7" max="7" width="15.1640625" style="184" bestFit="1" customWidth="1"/>
    <col min="8" max="8" width="12.83203125" style="200" bestFit="1" customWidth="1"/>
    <col min="9" max="9" width="5.6640625" style="32" customWidth="1"/>
    <col min="10" max="10" width="5" style="32" customWidth="1"/>
    <col min="11" max="11" width="14" style="8" bestFit="1" customWidth="1"/>
    <col min="12" max="12" width="12" style="8" bestFit="1" customWidth="1"/>
    <col min="13" max="13" width="17" style="8" bestFit="1" customWidth="1"/>
    <col min="14" max="16384" width="10.6640625" style="32"/>
  </cols>
  <sheetData>
    <row r="1" spans="1:13" s="2" customFormat="1" ht="18">
      <c r="A1" s="3" t="s">
        <v>141</v>
      </c>
      <c r="B1" s="7"/>
      <c r="C1" s="7"/>
      <c r="D1" s="7"/>
      <c r="E1" s="7"/>
      <c r="F1" s="7"/>
      <c r="G1" s="183"/>
      <c r="H1" s="184"/>
      <c r="K1" s="8"/>
      <c r="L1" s="8"/>
      <c r="M1" s="8"/>
    </row>
    <row r="2" spans="1:13" s="2" customFormat="1" ht="11.25">
      <c r="A2" s="4" t="s">
        <v>60</v>
      </c>
      <c r="B2" s="7"/>
      <c r="C2" s="10" t="str">
        <f>'Krycí list'!E5</f>
        <v>Oprava fasády a lodžií</v>
      </c>
      <c r="D2" s="7"/>
      <c r="E2" s="7"/>
      <c r="F2" s="7"/>
      <c r="G2" s="183"/>
      <c r="H2" s="184"/>
      <c r="K2" s="8"/>
      <c r="L2" s="8"/>
      <c r="M2" s="8"/>
    </row>
    <row r="3" spans="1:13" s="2" customFormat="1" ht="11.25">
      <c r="A3" s="4" t="s">
        <v>61</v>
      </c>
      <c r="B3" s="7"/>
      <c r="C3" s="10" t="str">
        <f>'Krycí list'!E6</f>
        <v>Valentova 1727 - 1728, Praha 11</v>
      </c>
      <c r="D3" s="7"/>
      <c r="E3" s="6"/>
      <c r="F3" s="7"/>
      <c r="G3" s="183"/>
      <c r="H3" s="184"/>
      <c r="K3" s="8"/>
      <c r="L3" s="8"/>
      <c r="M3" s="8"/>
    </row>
    <row r="4" spans="1:13" s="2" customFormat="1" ht="11.25">
      <c r="A4" s="5"/>
      <c r="B4" s="7"/>
      <c r="C4" s="5"/>
      <c r="D4" s="7"/>
      <c r="E4" s="6"/>
      <c r="F4" s="7"/>
      <c r="G4" s="183"/>
      <c r="H4" s="184"/>
      <c r="K4" s="8"/>
      <c r="L4" s="8"/>
      <c r="M4" s="8"/>
    </row>
    <row r="5" spans="1:13" s="2" customFormat="1" ht="11.25">
      <c r="A5" s="6" t="s">
        <v>37</v>
      </c>
      <c r="B5" s="7"/>
      <c r="C5" s="10" t="str">
        <f>'Krycí list'!E9</f>
        <v>Společenství vlastníků jednotek Valentova 1727 - 1728, Praha 4</v>
      </c>
      <c r="D5" s="7"/>
      <c r="E5" s="6" t="s">
        <v>57</v>
      </c>
      <c r="F5" s="10"/>
      <c r="G5" s="11"/>
      <c r="H5" s="184"/>
      <c r="K5" s="8"/>
      <c r="L5" s="8"/>
      <c r="M5" s="8"/>
    </row>
    <row r="6" spans="1:13" s="2" customFormat="1" ht="11.25">
      <c r="A6" s="6" t="s">
        <v>59</v>
      </c>
      <c r="B6" s="7"/>
      <c r="C6" s="10">
        <f>'Krycí list'!E11</f>
        <v>0</v>
      </c>
      <c r="D6" s="7"/>
      <c r="E6" s="6" t="s">
        <v>58</v>
      </c>
      <c r="F6" s="12"/>
      <c r="G6" s="183"/>
      <c r="H6" s="184"/>
      <c r="K6" s="8"/>
      <c r="L6" s="8"/>
      <c r="M6" s="8"/>
    </row>
    <row r="7" spans="1:13" s="2" customFormat="1" ht="11.25" thickBot="1">
      <c r="A7" s="7"/>
      <c r="B7" s="7"/>
      <c r="C7" s="7"/>
      <c r="D7" s="7"/>
      <c r="E7" s="7"/>
      <c r="F7" s="7"/>
      <c r="G7" s="183"/>
      <c r="H7" s="184"/>
      <c r="K7" s="8"/>
      <c r="L7" s="8"/>
      <c r="M7" s="8"/>
    </row>
    <row r="8" spans="1:13" s="2" customFormat="1" ht="23.25" thickBot="1">
      <c r="A8" s="179" t="s">
        <v>42</v>
      </c>
      <c r="B8" s="1"/>
      <c r="C8" s="1" t="s">
        <v>38</v>
      </c>
      <c r="D8" s="1" t="s">
        <v>43</v>
      </c>
      <c r="E8" s="34" t="s">
        <v>44</v>
      </c>
      <c r="F8" s="1" t="s">
        <v>45</v>
      </c>
      <c r="G8" s="185" t="s">
        <v>39</v>
      </c>
      <c r="H8" s="184"/>
      <c r="K8" s="8"/>
      <c r="L8" s="8"/>
      <c r="M8" s="8"/>
    </row>
    <row r="9" spans="1:13" s="9" customFormat="1" ht="15" customHeight="1" thickBot="1">
      <c r="A9" s="180">
        <v>1</v>
      </c>
      <c r="B9" s="26"/>
      <c r="C9" s="27" t="s">
        <v>110</v>
      </c>
      <c r="D9" s="26"/>
      <c r="E9" s="160"/>
      <c r="F9" s="35"/>
      <c r="G9" s="186"/>
      <c r="H9" s="187">
        <f>SUM(G10:G26)</f>
        <v>0</v>
      </c>
      <c r="K9" s="156"/>
      <c r="L9" s="156"/>
      <c r="M9" s="157"/>
    </row>
    <row r="10" spans="1:13" s="9" customFormat="1" ht="15" customHeight="1">
      <c r="A10" s="46">
        <v>2</v>
      </c>
      <c r="B10" s="13"/>
      <c r="C10" s="14" t="s">
        <v>104</v>
      </c>
      <c r="D10" s="22" t="s">
        <v>46</v>
      </c>
      <c r="E10" s="45">
        <v>3245.4959999999996</v>
      </c>
      <c r="F10" s="38"/>
      <c r="G10" s="188">
        <f>F10*E10</f>
        <v>0</v>
      </c>
      <c r="H10" s="189"/>
      <c r="K10" s="156"/>
      <c r="L10" s="156"/>
      <c r="M10" s="157"/>
    </row>
    <row r="11" spans="1:13" s="9" customFormat="1" ht="15" customHeight="1">
      <c r="A11" s="46">
        <v>3</v>
      </c>
      <c r="B11" s="15"/>
      <c r="C11" s="16" t="s">
        <v>102</v>
      </c>
      <c r="D11" s="17" t="s">
        <v>46</v>
      </c>
      <c r="E11" s="47">
        <v>3245.4959999999996</v>
      </c>
      <c r="F11" s="39"/>
      <c r="G11" s="190">
        <f>F11*E11</f>
        <v>0</v>
      </c>
      <c r="H11" s="189"/>
      <c r="K11" s="156"/>
      <c r="L11" s="156"/>
      <c r="M11" s="157"/>
    </row>
    <row r="12" spans="1:13" s="9" customFormat="1" ht="15" customHeight="1">
      <c r="A12" s="171">
        <v>4</v>
      </c>
      <c r="B12" s="15"/>
      <c r="C12" s="16" t="s">
        <v>103</v>
      </c>
      <c r="D12" s="17" t="s">
        <v>46</v>
      </c>
      <c r="E12" s="47">
        <v>3245.4959999999996</v>
      </c>
      <c r="F12" s="39"/>
      <c r="G12" s="190">
        <f t="shared" ref="G12:G26" si="0">F12*E12</f>
        <v>0</v>
      </c>
      <c r="H12" s="189"/>
      <c r="K12" s="156"/>
      <c r="L12" s="156"/>
      <c r="M12" s="157"/>
    </row>
    <row r="13" spans="1:13" s="9" customFormat="1" ht="15" customHeight="1">
      <c r="A13" s="171">
        <v>5</v>
      </c>
      <c r="B13" s="15"/>
      <c r="C13" s="16" t="s">
        <v>105</v>
      </c>
      <c r="D13" s="16" t="s">
        <v>56</v>
      </c>
      <c r="E13" s="47">
        <v>409.19999999999993</v>
      </c>
      <c r="F13" s="39"/>
      <c r="G13" s="190">
        <f t="shared" si="0"/>
        <v>0</v>
      </c>
      <c r="H13" s="189"/>
      <c r="K13" s="156"/>
      <c r="L13" s="156"/>
      <c r="M13" s="157"/>
    </row>
    <row r="14" spans="1:13" s="9" customFormat="1" ht="15" customHeight="1">
      <c r="A14" s="171">
        <v>6</v>
      </c>
      <c r="B14" s="15"/>
      <c r="C14" s="16" t="s">
        <v>106</v>
      </c>
      <c r="D14" s="16" t="s">
        <v>46</v>
      </c>
      <c r="E14" s="47">
        <v>190.47599999999997</v>
      </c>
      <c r="F14" s="39"/>
      <c r="G14" s="190">
        <f t="shared" si="0"/>
        <v>0</v>
      </c>
      <c r="H14" s="189"/>
      <c r="K14" s="156"/>
      <c r="L14" s="156"/>
      <c r="M14" s="157"/>
    </row>
    <row r="15" spans="1:13" s="9" customFormat="1" ht="15" customHeight="1">
      <c r="A15" s="171">
        <v>7</v>
      </c>
      <c r="B15" s="15"/>
      <c r="C15" s="16" t="s">
        <v>109</v>
      </c>
      <c r="D15" s="16" t="s">
        <v>56</v>
      </c>
      <c r="E15" s="47">
        <v>146.51999999999998</v>
      </c>
      <c r="F15" s="39"/>
      <c r="G15" s="190">
        <f t="shared" si="0"/>
        <v>0</v>
      </c>
      <c r="H15" s="189"/>
      <c r="K15" s="156"/>
      <c r="L15" s="156"/>
      <c r="M15" s="157"/>
    </row>
    <row r="16" spans="1:13" s="9" customFormat="1" ht="15" customHeight="1">
      <c r="A16" s="171">
        <v>8</v>
      </c>
      <c r="B16" s="15"/>
      <c r="C16" s="16" t="s">
        <v>107</v>
      </c>
      <c r="D16" s="16" t="s">
        <v>46</v>
      </c>
      <c r="E16" s="47">
        <v>53.195999999999991</v>
      </c>
      <c r="F16" s="39"/>
      <c r="G16" s="190">
        <f t="shared" si="0"/>
        <v>0</v>
      </c>
      <c r="H16" s="189"/>
      <c r="K16" s="156"/>
      <c r="L16" s="156"/>
      <c r="M16" s="157"/>
    </row>
    <row r="17" spans="1:13" s="9" customFormat="1" ht="15" customHeight="1">
      <c r="A17" s="171">
        <v>9</v>
      </c>
      <c r="B17" s="15"/>
      <c r="C17" s="16" t="s">
        <v>108</v>
      </c>
      <c r="D17" s="16" t="s">
        <v>56</v>
      </c>
      <c r="E17" s="47">
        <v>1465.1999999999998</v>
      </c>
      <c r="F17" s="39"/>
      <c r="G17" s="190">
        <f t="shared" si="0"/>
        <v>0</v>
      </c>
      <c r="H17" s="189"/>
      <c r="K17" s="156"/>
      <c r="L17" s="156"/>
      <c r="M17" s="157"/>
    </row>
    <row r="18" spans="1:13" s="9" customFormat="1" ht="15" customHeight="1">
      <c r="A18" s="171">
        <v>10</v>
      </c>
      <c r="B18" s="15"/>
      <c r="C18" s="16" t="s">
        <v>129</v>
      </c>
      <c r="D18" s="17" t="s">
        <v>46</v>
      </c>
      <c r="E18" s="47">
        <v>3298.6919999999996</v>
      </c>
      <c r="F18" s="39"/>
      <c r="G18" s="190">
        <f t="shared" si="0"/>
        <v>0</v>
      </c>
      <c r="H18" s="189"/>
      <c r="K18" s="156"/>
      <c r="L18" s="156"/>
      <c r="M18" s="157"/>
    </row>
    <row r="19" spans="1:13" s="9" customFormat="1" ht="15" customHeight="1">
      <c r="A19" s="46">
        <v>11</v>
      </c>
      <c r="B19" s="15"/>
      <c r="C19" s="16" t="s">
        <v>128</v>
      </c>
      <c r="D19" s="17" t="s">
        <v>46</v>
      </c>
      <c r="E19" s="47">
        <v>3245.4959999999996</v>
      </c>
      <c r="F19" s="39"/>
      <c r="G19" s="190">
        <f t="shared" si="0"/>
        <v>0</v>
      </c>
      <c r="H19" s="189"/>
      <c r="K19" s="156"/>
      <c r="L19" s="156"/>
      <c r="M19" s="157"/>
    </row>
    <row r="20" spans="1:13" s="9" customFormat="1" ht="15" customHeight="1">
      <c r="A20" s="46">
        <v>12</v>
      </c>
      <c r="B20" s="15"/>
      <c r="C20" s="16" t="s">
        <v>86</v>
      </c>
      <c r="D20" s="16" t="s">
        <v>53</v>
      </c>
      <c r="E20" s="47">
        <v>409.19999999999993</v>
      </c>
      <c r="F20" s="39"/>
      <c r="G20" s="190">
        <f t="shared" si="0"/>
        <v>0</v>
      </c>
      <c r="H20" s="189"/>
      <c r="K20" s="156"/>
      <c r="L20" s="156"/>
      <c r="M20" s="157"/>
    </row>
    <row r="21" spans="1:13" s="9" customFormat="1" ht="15" customHeight="1">
      <c r="A21" s="171">
        <v>13</v>
      </c>
      <c r="B21" s="15"/>
      <c r="C21" s="16" t="s">
        <v>111</v>
      </c>
      <c r="D21" s="16" t="s">
        <v>46</v>
      </c>
      <c r="E21" s="47">
        <v>4314.0262499999999</v>
      </c>
      <c r="F21" s="39"/>
      <c r="G21" s="190">
        <f t="shared" si="0"/>
        <v>0</v>
      </c>
      <c r="H21" s="189"/>
      <c r="K21" s="156"/>
      <c r="L21" s="156"/>
      <c r="M21" s="157"/>
    </row>
    <row r="22" spans="1:13" s="9" customFormat="1" ht="15" customHeight="1">
      <c r="A22" s="171">
        <v>14</v>
      </c>
      <c r="B22" s="15"/>
      <c r="C22" s="16" t="s">
        <v>114</v>
      </c>
      <c r="D22" s="16" t="s">
        <v>52</v>
      </c>
      <c r="E22" s="47">
        <v>1</v>
      </c>
      <c r="F22" s="39"/>
      <c r="G22" s="190">
        <f t="shared" si="0"/>
        <v>0</v>
      </c>
      <c r="H22" s="189"/>
      <c r="I22" s="25"/>
      <c r="K22" s="156"/>
      <c r="L22" s="156"/>
      <c r="M22" s="157"/>
    </row>
    <row r="23" spans="1:13" s="9" customFormat="1" ht="15" customHeight="1">
      <c r="A23" s="171">
        <v>15</v>
      </c>
      <c r="B23" s="15"/>
      <c r="C23" s="16" t="s">
        <v>112</v>
      </c>
      <c r="D23" s="16" t="s">
        <v>46</v>
      </c>
      <c r="E23" s="47">
        <v>4314.0262499999999</v>
      </c>
      <c r="F23" s="39"/>
      <c r="G23" s="190">
        <f t="shared" si="0"/>
        <v>0</v>
      </c>
      <c r="H23" s="189"/>
      <c r="K23" s="156"/>
      <c r="L23" s="156"/>
      <c r="M23" s="157"/>
    </row>
    <row r="24" spans="1:13" s="9" customFormat="1" ht="15" customHeight="1">
      <c r="A24" s="171">
        <v>16</v>
      </c>
      <c r="B24" s="15"/>
      <c r="C24" s="16" t="s">
        <v>54</v>
      </c>
      <c r="D24" s="16" t="s">
        <v>46</v>
      </c>
      <c r="E24" s="47">
        <v>4314.0262499999999</v>
      </c>
      <c r="F24" s="39"/>
      <c r="G24" s="190">
        <f t="shared" si="0"/>
        <v>0</v>
      </c>
      <c r="H24" s="189"/>
      <c r="K24" s="156"/>
      <c r="L24" s="156"/>
      <c r="M24" s="157"/>
    </row>
    <row r="25" spans="1:13" s="9" customFormat="1" ht="15" customHeight="1">
      <c r="A25" s="171">
        <v>17</v>
      </c>
      <c r="B25" s="15"/>
      <c r="C25" s="16" t="s">
        <v>97</v>
      </c>
      <c r="D25" s="16" t="s">
        <v>52</v>
      </c>
      <c r="E25" s="47">
        <v>1</v>
      </c>
      <c r="F25" s="39"/>
      <c r="G25" s="190">
        <f t="shared" si="0"/>
        <v>0</v>
      </c>
      <c r="H25" s="189"/>
      <c r="K25" s="156"/>
      <c r="L25" s="156"/>
      <c r="M25" s="157"/>
    </row>
    <row r="26" spans="1:13" s="9" customFormat="1" ht="15" customHeight="1" thickBot="1">
      <c r="A26" s="171">
        <v>18</v>
      </c>
      <c r="B26" s="18"/>
      <c r="C26" s="29" t="s">
        <v>113</v>
      </c>
      <c r="D26" s="29" t="s">
        <v>52</v>
      </c>
      <c r="E26" s="48">
        <v>1</v>
      </c>
      <c r="F26" s="41"/>
      <c r="G26" s="191">
        <f t="shared" si="0"/>
        <v>0</v>
      </c>
      <c r="H26" s="189"/>
      <c r="K26" s="156"/>
      <c r="L26" s="156"/>
      <c r="M26" s="157"/>
    </row>
    <row r="27" spans="1:13" s="9" customFormat="1" ht="15" customHeight="1" thickBot="1">
      <c r="A27" s="171">
        <v>19</v>
      </c>
      <c r="B27" s="26"/>
      <c r="C27" s="27" t="s">
        <v>117</v>
      </c>
      <c r="D27" s="26"/>
      <c r="E27" s="160"/>
      <c r="F27" s="35"/>
      <c r="G27" s="186"/>
      <c r="H27" s="187">
        <f>SUM(G28:G47)</f>
        <v>0</v>
      </c>
      <c r="K27" s="156"/>
      <c r="L27" s="156"/>
      <c r="M27" s="157"/>
    </row>
    <row r="28" spans="1:13" s="9" customFormat="1" ht="15" customHeight="1">
      <c r="A28" s="46">
        <v>20</v>
      </c>
      <c r="B28" s="13"/>
      <c r="C28" s="14" t="s">
        <v>104</v>
      </c>
      <c r="D28" s="22" t="s">
        <v>46</v>
      </c>
      <c r="E28" s="45">
        <v>233.89499999999995</v>
      </c>
      <c r="F28" s="38"/>
      <c r="G28" s="188">
        <f>F28*E28</f>
        <v>0</v>
      </c>
      <c r="H28" s="189"/>
      <c r="K28" s="156"/>
      <c r="L28" s="156"/>
      <c r="M28" s="157"/>
    </row>
    <row r="29" spans="1:13" s="9" customFormat="1" ht="15" customHeight="1">
      <c r="A29" s="46">
        <v>21</v>
      </c>
      <c r="B29" s="15"/>
      <c r="C29" s="16" t="s">
        <v>102</v>
      </c>
      <c r="D29" s="17" t="s">
        <v>46</v>
      </c>
      <c r="E29" s="47">
        <v>233.89499999999995</v>
      </c>
      <c r="F29" s="39"/>
      <c r="G29" s="190">
        <f t="shared" ref="G29:G47" si="1">F29*E29</f>
        <v>0</v>
      </c>
      <c r="H29" s="189"/>
      <c r="K29" s="156"/>
      <c r="L29" s="156"/>
      <c r="M29" s="157"/>
    </row>
    <row r="30" spans="1:13" s="9" customFormat="1" ht="15" customHeight="1">
      <c r="A30" s="171">
        <v>22</v>
      </c>
      <c r="B30" s="15"/>
      <c r="C30" s="16" t="s">
        <v>103</v>
      </c>
      <c r="D30" s="17" t="s">
        <v>46</v>
      </c>
      <c r="E30" s="47">
        <v>233.89499999999995</v>
      </c>
      <c r="F30" s="39"/>
      <c r="G30" s="190">
        <f t="shared" si="1"/>
        <v>0</v>
      </c>
      <c r="H30" s="189"/>
      <c r="K30" s="156"/>
      <c r="L30" s="156"/>
      <c r="M30" s="157"/>
    </row>
    <row r="31" spans="1:13" s="9" customFormat="1" ht="15" customHeight="1">
      <c r="A31" s="171">
        <v>23</v>
      </c>
      <c r="B31" s="15"/>
      <c r="C31" s="16" t="s">
        <v>105</v>
      </c>
      <c r="D31" s="16" t="s">
        <v>56</v>
      </c>
      <c r="E31" s="47">
        <v>34.4</v>
      </c>
      <c r="F31" s="39"/>
      <c r="G31" s="190">
        <f t="shared" si="1"/>
        <v>0</v>
      </c>
      <c r="H31" s="189"/>
      <c r="K31" s="156"/>
      <c r="L31" s="156"/>
      <c r="M31" s="157"/>
    </row>
    <row r="32" spans="1:13" s="9" customFormat="1" ht="15" customHeight="1">
      <c r="A32" s="171">
        <v>24</v>
      </c>
      <c r="B32" s="15"/>
      <c r="C32" s="16" t="s">
        <v>106</v>
      </c>
      <c r="D32" s="16" t="s">
        <v>46</v>
      </c>
      <c r="E32" s="47">
        <v>10.332400000000002</v>
      </c>
      <c r="F32" s="39"/>
      <c r="G32" s="190">
        <f t="shared" si="1"/>
        <v>0</v>
      </c>
      <c r="H32" s="189"/>
      <c r="K32" s="156"/>
      <c r="L32" s="156"/>
      <c r="M32" s="157"/>
    </row>
    <row r="33" spans="1:13" s="9" customFormat="1" ht="15" customHeight="1">
      <c r="A33" s="171">
        <v>25</v>
      </c>
      <c r="B33" s="15"/>
      <c r="C33" s="16" t="s">
        <v>109</v>
      </c>
      <c r="D33" s="16" t="s">
        <v>56</v>
      </c>
      <c r="E33" s="47">
        <v>7.9480000000000004</v>
      </c>
      <c r="F33" s="39"/>
      <c r="G33" s="190">
        <f t="shared" si="1"/>
        <v>0</v>
      </c>
      <c r="H33" s="189"/>
      <c r="K33" s="156"/>
      <c r="L33" s="156"/>
      <c r="M33" s="157"/>
    </row>
    <row r="34" spans="1:13" s="9" customFormat="1" ht="15" customHeight="1">
      <c r="A34" s="171">
        <v>26</v>
      </c>
      <c r="B34" s="15"/>
      <c r="C34" s="16" t="s">
        <v>107</v>
      </c>
      <c r="D34" s="16" t="s">
        <v>46</v>
      </c>
      <c r="E34" s="47">
        <v>4.4719999999999995</v>
      </c>
      <c r="F34" s="39"/>
      <c r="G34" s="190">
        <f t="shared" si="1"/>
        <v>0</v>
      </c>
      <c r="H34" s="189"/>
      <c r="K34" s="156"/>
      <c r="L34" s="156"/>
      <c r="M34" s="157"/>
    </row>
    <row r="35" spans="1:13" s="9" customFormat="1" ht="15" customHeight="1">
      <c r="A35" s="171">
        <v>27</v>
      </c>
      <c r="B35" s="15"/>
      <c r="C35" s="16" t="s">
        <v>108</v>
      </c>
      <c r="D35" s="16" t="s">
        <v>56</v>
      </c>
      <c r="E35" s="47">
        <v>79.48</v>
      </c>
      <c r="F35" s="39"/>
      <c r="G35" s="190">
        <f t="shared" si="1"/>
        <v>0</v>
      </c>
      <c r="H35" s="189"/>
      <c r="K35" s="156"/>
      <c r="L35" s="156"/>
      <c r="M35" s="157"/>
    </row>
    <row r="36" spans="1:13" s="9" customFormat="1" ht="15" customHeight="1">
      <c r="A36" s="171">
        <v>28</v>
      </c>
      <c r="B36" s="15"/>
      <c r="C36" s="16" t="s">
        <v>129</v>
      </c>
      <c r="D36" s="17" t="s">
        <v>46</v>
      </c>
      <c r="E36" s="47">
        <v>203.74699999999996</v>
      </c>
      <c r="F36" s="39"/>
      <c r="G36" s="190">
        <f t="shared" si="1"/>
        <v>0</v>
      </c>
      <c r="H36" s="189"/>
      <c r="K36" s="156"/>
      <c r="L36" s="156"/>
      <c r="M36" s="157"/>
    </row>
    <row r="37" spans="1:13" s="9" customFormat="1" ht="15" customHeight="1">
      <c r="A37" s="46">
        <v>29</v>
      </c>
      <c r="B37" s="15"/>
      <c r="C37" s="16" t="s">
        <v>128</v>
      </c>
      <c r="D37" s="17" t="s">
        <v>46</v>
      </c>
      <c r="E37" s="47">
        <v>199.27499999999995</v>
      </c>
      <c r="F37" s="39"/>
      <c r="G37" s="190">
        <f t="shared" si="1"/>
        <v>0</v>
      </c>
      <c r="H37" s="189"/>
      <c r="K37" s="156"/>
      <c r="L37" s="156"/>
      <c r="M37" s="157"/>
    </row>
    <row r="38" spans="1:13" s="9" customFormat="1" ht="15" customHeight="1">
      <c r="A38" s="46">
        <v>30</v>
      </c>
      <c r="B38" s="15"/>
      <c r="C38" s="16" t="s">
        <v>130</v>
      </c>
      <c r="D38" s="17" t="s">
        <v>46</v>
      </c>
      <c r="E38" s="47">
        <v>34.619999999999997</v>
      </c>
      <c r="F38" s="39"/>
      <c r="G38" s="190">
        <f>F38*E38</f>
        <v>0</v>
      </c>
      <c r="H38" s="189"/>
      <c r="K38" s="156"/>
      <c r="L38" s="156"/>
      <c r="M38" s="157"/>
    </row>
    <row r="39" spans="1:13" s="9" customFormat="1" ht="15" customHeight="1">
      <c r="A39" s="171">
        <v>31</v>
      </c>
      <c r="B39" s="15"/>
      <c r="C39" s="16" t="s">
        <v>131</v>
      </c>
      <c r="D39" s="17" t="s">
        <v>46</v>
      </c>
      <c r="E39" s="47">
        <v>34.619999999999997</v>
      </c>
      <c r="F39" s="39"/>
      <c r="G39" s="190">
        <f>F39*E39</f>
        <v>0</v>
      </c>
      <c r="H39" s="189"/>
      <c r="K39" s="156"/>
      <c r="L39" s="156"/>
      <c r="M39" s="157"/>
    </row>
    <row r="40" spans="1:13" s="9" customFormat="1" ht="15" customHeight="1">
      <c r="A40" s="171">
        <v>32</v>
      </c>
      <c r="B40" s="15"/>
      <c r="C40" s="16" t="s">
        <v>123</v>
      </c>
      <c r="D40" s="16" t="s">
        <v>46</v>
      </c>
      <c r="E40" s="47">
        <v>10.295999999999999</v>
      </c>
      <c r="F40" s="39"/>
      <c r="G40" s="190">
        <f>F40*E40</f>
        <v>0</v>
      </c>
      <c r="H40" s="189"/>
      <c r="K40" s="156"/>
      <c r="L40" s="156"/>
      <c r="M40" s="157"/>
    </row>
    <row r="41" spans="1:13" s="9" customFormat="1" ht="15" customHeight="1">
      <c r="A41" s="171">
        <v>33</v>
      </c>
      <c r="B41" s="15"/>
      <c r="C41" s="16" t="s">
        <v>86</v>
      </c>
      <c r="D41" s="16" t="s">
        <v>53</v>
      </c>
      <c r="E41" s="47">
        <v>34.4</v>
      </c>
      <c r="F41" s="39"/>
      <c r="G41" s="190">
        <f t="shared" si="1"/>
        <v>0</v>
      </c>
      <c r="H41" s="189"/>
      <c r="K41" s="156"/>
      <c r="L41" s="156"/>
      <c r="M41" s="157"/>
    </row>
    <row r="42" spans="1:13" s="9" customFormat="1" ht="15" customHeight="1">
      <c r="A42" s="171">
        <v>34</v>
      </c>
      <c r="B42" s="15"/>
      <c r="C42" s="16" t="s">
        <v>111</v>
      </c>
      <c r="D42" s="16" t="s">
        <v>46</v>
      </c>
      <c r="E42" s="47">
        <v>147.44999999999999</v>
      </c>
      <c r="F42" s="39"/>
      <c r="G42" s="190">
        <f t="shared" si="1"/>
        <v>0</v>
      </c>
      <c r="H42" s="189"/>
      <c r="K42" s="156"/>
      <c r="L42" s="156"/>
      <c r="M42" s="157"/>
    </row>
    <row r="43" spans="1:13" s="9" customFormat="1" ht="15" customHeight="1">
      <c r="A43" s="171">
        <v>35</v>
      </c>
      <c r="B43" s="15"/>
      <c r="C43" s="16" t="s">
        <v>114</v>
      </c>
      <c r="D43" s="16" t="s">
        <v>52</v>
      </c>
      <c r="E43" s="47">
        <v>1</v>
      </c>
      <c r="F43" s="39"/>
      <c r="G43" s="190">
        <f t="shared" si="1"/>
        <v>0</v>
      </c>
      <c r="H43" s="189"/>
      <c r="I43" s="25"/>
      <c r="K43" s="156"/>
      <c r="L43" s="156"/>
      <c r="M43" s="157"/>
    </row>
    <row r="44" spans="1:13" s="9" customFormat="1" ht="15" customHeight="1">
      <c r="A44" s="171">
        <v>36</v>
      </c>
      <c r="B44" s="15"/>
      <c r="C44" s="16" t="s">
        <v>112</v>
      </c>
      <c r="D44" s="16" t="s">
        <v>46</v>
      </c>
      <c r="E44" s="47">
        <v>147.44999999999999</v>
      </c>
      <c r="F44" s="39"/>
      <c r="G44" s="190">
        <f t="shared" si="1"/>
        <v>0</v>
      </c>
      <c r="H44" s="189"/>
      <c r="K44" s="156"/>
      <c r="L44" s="156"/>
      <c r="M44" s="157"/>
    </row>
    <row r="45" spans="1:13" s="9" customFormat="1" ht="15" customHeight="1">
      <c r="A45" s="171">
        <v>37</v>
      </c>
      <c r="B45" s="15"/>
      <c r="C45" s="16" t="s">
        <v>54</v>
      </c>
      <c r="D45" s="16" t="s">
        <v>46</v>
      </c>
      <c r="E45" s="47">
        <v>147.44999999999999</v>
      </c>
      <c r="F45" s="39"/>
      <c r="G45" s="190">
        <f t="shared" si="1"/>
        <v>0</v>
      </c>
      <c r="H45" s="189"/>
      <c r="K45" s="156"/>
      <c r="L45" s="156"/>
      <c r="M45" s="157"/>
    </row>
    <row r="46" spans="1:13" s="9" customFormat="1" ht="15" customHeight="1">
      <c r="A46" s="46">
        <v>38</v>
      </c>
      <c r="B46" s="15"/>
      <c r="C46" s="16" t="s">
        <v>97</v>
      </c>
      <c r="D46" s="16" t="s">
        <v>52</v>
      </c>
      <c r="E46" s="47">
        <v>1</v>
      </c>
      <c r="F46" s="39"/>
      <c r="G46" s="190">
        <f t="shared" si="1"/>
        <v>0</v>
      </c>
      <c r="H46" s="189"/>
      <c r="K46" s="156"/>
      <c r="L46" s="156"/>
      <c r="M46" s="157"/>
    </row>
    <row r="47" spans="1:13" s="9" customFormat="1" ht="15" customHeight="1" thickBot="1">
      <c r="A47" s="46">
        <v>39</v>
      </c>
      <c r="B47" s="18"/>
      <c r="C47" s="29" t="s">
        <v>113</v>
      </c>
      <c r="D47" s="29" t="s">
        <v>52</v>
      </c>
      <c r="E47" s="48">
        <v>1</v>
      </c>
      <c r="F47" s="41"/>
      <c r="G47" s="191">
        <f t="shared" si="1"/>
        <v>0</v>
      </c>
      <c r="H47" s="189"/>
      <c r="K47" s="156"/>
      <c r="L47" s="156"/>
      <c r="M47" s="157"/>
    </row>
    <row r="48" spans="1:13" s="9" customFormat="1" ht="15" customHeight="1" thickBot="1">
      <c r="A48" s="171">
        <v>40</v>
      </c>
      <c r="B48" s="26"/>
      <c r="C48" s="26" t="s">
        <v>41</v>
      </c>
      <c r="D48" s="26"/>
      <c r="E48" s="160"/>
      <c r="F48" s="35"/>
      <c r="G48" s="186"/>
      <c r="H48" s="187">
        <f>SUM(G49:G58)</f>
        <v>0</v>
      </c>
      <c r="K48" s="156"/>
      <c r="L48" s="156"/>
      <c r="M48" s="157"/>
    </row>
    <row r="49" spans="1:13" s="9" customFormat="1" ht="15" customHeight="1">
      <c r="A49" s="173">
        <v>41</v>
      </c>
      <c r="B49" s="174"/>
      <c r="C49" s="22" t="s">
        <v>64</v>
      </c>
      <c r="D49" s="22" t="s">
        <v>52</v>
      </c>
      <c r="E49" s="45">
        <v>1</v>
      </c>
      <c r="F49" s="38"/>
      <c r="G49" s="188">
        <f t="shared" ref="G49:G56" si="2">F49*E49</f>
        <v>0</v>
      </c>
      <c r="H49" s="189"/>
      <c r="K49" s="156"/>
      <c r="L49" s="156"/>
      <c r="M49" s="157"/>
    </row>
    <row r="50" spans="1:13" s="9" customFormat="1" ht="15" customHeight="1">
      <c r="A50" s="173">
        <v>42</v>
      </c>
      <c r="B50" s="175"/>
      <c r="C50" s="16" t="s">
        <v>140</v>
      </c>
      <c r="D50" s="16" t="s">
        <v>56</v>
      </c>
      <c r="E50" s="47">
        <v>139</v>
      </c>
      <c r="F50" s="39"/>
      <c r="G50" s="190">
        <f t="shared" si="2"/>
        <v>0</v>
      </c>
      <c r="H50" s="189"/>
      <c r="I50" s="25"/>
      <c r="K50" s="182"/>
      <c r="L50" s="156"/>
      <c r="M50" s="157"/>
    </row>
    <row r="51" spans="1:13" s="9" customFormat="1" ht="15" customHeight="1">
      <c r="A51" s="173">
        <v>43</v>
      </c>
      <c r="B51" s="175"/>
      <c r="C51" s="16" t="s">
        <v>118</v>
      </c>
      <c r="D51" s="16" t="s">
        <v>52</v>
      </c>
      <c r="E51" s="47">
        <v>1</v>
      </c>
      <c r="F51" s="39"/>
      <c r="G51" s="190">
        <f t="shared" si="2"/>
        <v>0</v>
      </c>
      <c r="H51" s="189"/>
      <c r="K51" s="182"/>
      <c r="L51" s="156"/>
      <c r="M51" s="157"/>
    </row>
    <row r="52" spans="1:13" s="9" customFormat="1" ht="15" customHeight="1">
      <c r="A52" s="173">
        <v>44</v>
      </c>
      <c r="B52" s="175"/>
      <c r="C52" s="16" t="s">
        <v>119</v>
      </c>
      <c r="D52" s="16" t="s">
        <v>52</v>
      </c>
      <c r="E52" s="47">
        <v>2</v>
      </c>
      <c r="F52" s="39"/>
      <c r="G52" s="190">
        <f>F52*E52</f>
        <v>0</v>
      </c>
      <c r="H52" s="189"/>
      <c r="K52" s="156"/>
      <c r="L52" s="156"/>
      <c r="M52" s="157"/>
    </row>
    <row r="53" spans="1:13" s="9" customFormat="1" ht="15" customHeight="1">
      <c r="A53" s="173">
        <v>45</v>
      </c>
      <c r="B53" s="175"/>
      <c r="C53" s="16" t="s">
        <v>120</v>
      </c>
      <c r="D53" s="16" t="s">
        <v>52</v>
      </c>
      <c r="E53" s="47">
        <v>24</v>
      </c>
      <c r="F53" s="39"/>
      <c r="G53" s="190">
        <f>F53*E53</f>
        <v>0</v>
      </c>
      <c r="H53" s="189"/>
      <c r="K53" s="156"/>
      <c r="L53" s="156"/>
      <c r="M53" s="157"/>
    </row>
    <row r="54" spans="1:13" s="9" customFormat="1" ht="23.25" customHeight="1">
      <c r="A54" s="173">
        <v>46</v>
      </c>
      <c r="B54" s="175"/>
      <c r="C54" s="16" t="s">
        <v>121</v>
      </c>
      <c r="D54" s="16" t="s">
        <v>52</v>
      </c>
      <c r="E54" s="47">
        <v>24</v>
      </c>
      <c r="F54" s="39"/>
      <c r="G54" s="190">
        <f>F54*E54</f>
        <v>0</v>
      </c>
      <c r="H54" s="189"/>
      <c r="K54" s="156"/>
      <c r="L54" s="156"/>
      <c r="M54" s="157"/>
    </row>
    <row r="55" spans="1:13" s="9" customFormat="1" ht="15" customHeight="1">
      <c r="A55" s="172">
        <v>47</v>
      </c>
      <c r="B55" s="175"/>
      <c r="C55" s="16" t="s">
        <v>122</v>
      </c>
      <c r="D55" s="16" t="s">
        <v>46</v>
      </c>
      <c r="E55" s="47">
        <v>1.3</v>
      </c>
      <c r="F55" s="39"/>
      <c r="G55" s="190">
        <f t="shared" si="2"/>
        <v>0</v>
      </c>
      <c r="H55" s="189"/>
      <c r="K55" s="156"/>
      <c r="L55" s="156"/>
      <c r="M55" s="157"/>
    </row>
    <row r="56" spans="1:13" s="9" customFormat="1" ht="15" customHeight="1">
      <c r="A56" s="172">
        <v>48</v>
      </c>
      <c r="B56" s="175"/>
      <c r="C56" s="16" t="s">
        <v>66</v>
      </c>
      <c r="D56" s="17" t="s">
        <v>50</v>
      </c>
      <c r="E56" s="47">
        <v>5</v>
      </c>
      <c r="F56" s="39"/>
      <c r="G56" s="190">
        <f t="shared" si="2"/>
        <v>0</v>
      </c>
      <c r="H56" s="189"/>
      <c r="K56" s="156"/>
      <c r="L56" s="156"/>
      <c r="M56" s="157"/>
    </row>
    <row r="57" spans="1:13" s="9" customFormat="1" ht="15" customHeight="1">
      <c r="A57" s="173">
        <v>51</v>
      </c>
      <c r="B57" s="175"/>
      <c r="C57" s="16" t="s">
        <v>132</v>
      </c>
      <c r="D57" s="16" t="s">
        <v>55</v>
      </c>
      <c r="E57" s="47">
        <v>2</v>
      </c>
      <c r="F57" s="39"/>
      <c r="G57" s="190">
        <f>F57*E57</f>
        <v>0</v>
      </c>
      <c r="H57" s="192"/>
      <c r="K57" s="156"/>
      <c r="L57" s="156"/>
      <c r="M57" s="157"/>
    </row>
    <row r="58" spans="1:13" s="9" customFormat="1" ht="15" customHeight="1" thickBot="1">
      <c r="A58" s="181">
        <v>52</v>
      </c>
      <c r="B58" s="176"/>
      <c r="C58" s="29" t="s">
        <v>62</v>
      </c>
      <c r="D58" s="19" t="s">
        <v>52</v>
      </c>
      <c r="E58" s="48">
        <v>1</v>
      </c>
      <c r="F58" s="41"/>
      <c r="G58" s="191">
        <f>F58*E58</f>
        <v>0</v>
      </c>
      <c r="H58" s="189"/>
      <c r="K58" s="156"/>
      <c r="L58" s="156"/>
      <c r="M58" s="157"/>
    </row>
    <row r="59" spans="1:13" s="9" customFormat="1" ht="15" customHeight="1">
      <c r="A59" s="291" t="s">
        <v>125</v>
      </c>
      <c r="B59" s="291"/>
      <c r="C59" s="202"/>
      <c r="D59" s="203"/>
      <c r="E59" s="204"/>
      <c r="F59" s="31"/>
      <c r="G59" s="193"/>
      <c r="H59" s="189"/>
      <c r="K59" s="156"/>
      <c r="L59" s="156"/>
      <c r="M59" s="157"/>
    </row>
    <row r="60" spans="1:13">
      <c r="B60" s="2" t="s">
        <v>124</v>
      </c>
    </row>
    <row r="61" spans="1:13" s="9" customFormat="1" ht="15" customHeight="1">
      <c r="A61" s="168"/>
      <c r="B61" s="167"/>
      <c r="C61" s="166"/>
      <c r="D61" s="166"/>
      <c r="E61" s="166"/>
      <c r="F61" s="166"/>
      <c r="G61" s="195"/>
      <c r="H61" s="194"/>
      <c r="I61" s="30"/>
      <c r="K61" s="156"/>
      <c r="L61" s="156"/>
      <c r="M61" s="157"/>
    </row>
    <row r="62" spans="1:13" s="9" customFormat="1" ht="15" customHeight="1">
      <c r="A62" s="168"/>
      <c r="B62" s="290" t="s">
        <v>76</v>
      </c>
      <c r="C62" s="290"/>
      <c r="D62" s="44"/>
      <c r="E62" s="44"/>
      <c r="F62" s="44"/>
      <c r="G62" s="196"/>
      <c r="H62" s="194"/>
      <c r="I62" s="30"/>
      <c r="K62" s="156"/>
      <c r="L62" s="156"/>
      <c r="M62" s="157"/>
    </row>
    <row r="63" spans="1:13" s="162" customFormat="1" ht="15" customHeight="1" thickBot="1">
      <c r="E63" s="163"/>
      <c r="G63" s="197"/>
      <c r="H63" s="197"/>
      <c r="K63" s="164"/>
      <c r="L63" s="164"/>
      <c r="M63" s="164"/>
    </row>
    <row r="64" spans="1:13" s="9" customFormat="1" ht="15" customHeight="1" thickBot="1">
      <c r="A64" s="168"/>
      <c r="B64" s="20"/>
      <c r="C64" s="159" t="s">
        <v>40</v>
      </c>
      <c r="D64" s="20"/>
      <c r="E64" s="161"/>
      <c r="F64" s="21"/>
      <c r="G64" s="198"/>
      <c r="H64" s="187">
        <f>SUM(G65:G73)</f>
        <v>0</v>
      </c>
      <c r="K64" s="156"/>
      <c r="L64" s="156"/>
      <c r="M64" s="156"/>
    </row>
    <row r="65" spans="1:13" s="9" customFormat="1" ht="15" customHeight="1">
      <c r="A65" s="180">
        <f>A58+1</f>
        <v>53</v>
      </c>
      <c r="B65" s="13"/>
      <c r="C65" s="14" t="s">
        <v>84</v>
      </c>
      <c r="D65" s="22" t="s">
        <v>46</v>
      </c>
      <c r="E65" s="45">
        <v>65.049999999999983</v>
      </c>
      <c r="F65" s="38"/>
      <c r="G65" s="188">
        <f t="shared" ref="G65:G72" si="3">F65*E65</f>
        <v>0</v>
      </c>
      <c r="H65" s="189"/>
      <c r="K65" s="205"/>
      <c r="L65" s="156"/>
      <c r="M65" s="157"/>
    </row>
    <row r="66" spans="1:13" s="9" customFormat="1" ht="15" customHeight="1">
      <c r="A66" s="46">
        <f>A65+1</f>
        <v>54</v>
      </c>
      <c r="B66" s="15"/>
      <c r="C66" s="16" t="s">
        <v>65</v>
      </c>
      <c r="D66" s="17" t="s">
        <v>47</v>
      </c>
      <c r="E66" s="47">
        <v>27.519999999999996</v>
      </c>
      <c r="F66" s="39"/>
      <c r="G66" s="190">
        <f t="shared" si="3"/>
        <v>0</v>
      </c>
      <c r="H66" s="189"/>
      <c r="K66" s="156"/>
      <c r="L66" s="156"/>
      <c r="M66" s="157"/>
    </row>
    <row r="67" spans="1:13" s="9" customFormat="1" ht="15" customHeight="1">
      <c r="A67" s="46">
        <f t="shared" ref="A67:A91" si="4">A66+1</f>
        <v>55</v>
      </c>
      <c r="B67" s="15"/>
      <c r="C67" s="16" t="s">
        <v>85</v>
      </c>
      <c r="D67" s="16" t="s">
        <v>46</v>
      </c>
      <c r="E67" s="47">
        <v>130.09999999999997</v>
      </c>
      <c r="F67" s="39"/>
      <c r="G67" s="190">
        <f t="shared" si="3"/>
        <v>0</v>
      </c>
      <c r="H67" s="189"/>
      <c r="K67" s="156"/>
      <c r="L67" s="156"/>
      <c r="M67" s="157"/>
    </row>
    <row r="68" spans="1:13" s="9" customFormat="1" ht="15" customHeight="1">
      <c r="A68" s="46">
        <f t="shared" si="4"/>
        <v>56</v>
      </c>
      <c r="B68" s="15"/>
      <c r="C68" s="17" t="s">
        <v>48</v>
      </c>
      <c r="D68" s="17" t="s">
        <v>47</v>
      </c>
      <c r="E68" s="47">
        <v>27.519999999999996</v>
      </c>
      <c r="F68" s="39"/>
      <c r="G68" s="190">
        <f t="shared" si="3"/>
        <v>0</v>
      </c>
      <c r="H68" s="189"/>
      <c r="K68" s="156"/>
      <c r="L68" s="156"/>
      <c r="M68" s="157"/>
    </row>
    <row r="69" spans="1:13" s="9" customFormat="1" ht="15" customHeight="1">
      <c r="A69" s="46">
        <f t="shared" si="4"/>
        <v>57</v>
      </c>
      <c r="B69" s="15"/>
      <c r="C69" s="17" t="s">
        <v>49</v>
      </c>
      <c r="D69" s="17" t="s">
        <v>47</v>
      </c>
      <c r="E69" s="47">
        <v>27.519999999999996</v>
      </c>
      <c r="F69" s="39"/>
      <c r="G69" s="190">
        <f t="shared" si="3"/>
        <v>0</v>
      </c>
      <c r="H69" s="189"/>
      <c r="K69" s="156"/>
      <c r="L69" s="156"/>
      <c r="M69" s="157"/>
    </row>
    <row r="70" spans="1:13" s="9" customFormat="1" ht="23.25" customHeight="1">
      <c r="A70" s="46">
        <f t="shared" si="4"/>
        <v>58</v>
      </c>
      <c r="B70" s="15"/>
      <c r="C70" s="16" t="s">
        <v>70</v>
      </c>
      <c r="D70" s="16" t="s">
        <v>47</v>
      </c>
      <c r="E70" s="47">
        <v>8.004999999999999</v>
      </c>
      <c r="F70" s="39"/>
      <c r="G70" s="190">
        <f t="shared" si="3"/>
        <v>0</v>
      </c>
      <c r="H70" s="189"/>
      <c r="K70" s="156"/>
      <c r="L70" s="156"/>
      <c r="M70" s="157"/>
    </row>
    <row r="71" spans="1:13" s="9" customFormat="1" ht="15" customHeight="1">
      <c r="A71" s="46">
        <f t="shared" si="4"/>
        <v>59</v>
      </c>
      <c r="B71" s="15"/>
      <c r="C71" s="16" t="s">
        <v>71</v>
      </c>
      <c r="D71" s="17" t="s">
        <v>50</v>
      </c>
      <c r="E71" s="47">
        <v>331</v>
      </c>
      <c r="F71" s="39"/>
      <c r="G71" s="190">
        <f t="shared" si="3"/>
        <v>0</v>
      </c>
      <c r="H71" s="189"/>
      <c r="K71" s="156"/>
      <c r="L71" s="156"/>
      <c r="M71" s="157"/>
    </row>
    <row r="72" spans="1:13" s="9" customFormat="1" ht="23.25" customHeight="1">
      <c r="A72" s="46">
        <f t="shared" si="4"/>
        <v>60</v>
      </c>
      <c r="B72" s="15"/>
      <c r="C72" s="17" t="s">
        <v>51</v>
      </c>
      <c r="D72" s="17" t="s">
        <v>46</v>
      </c>
      <c r="E72" s="47">
        <v>75.049999999999983</v>
      </c>
      <c r="F72" s="39"/>
      <c r="G72" s="190">
        <f t="shared" si="3"/>
        <v>0</v>
      </c>
      <c r="H72" s="189"/>
      <c r="K72" s="156"/>
      <c r="L72" s="156"/>
      <c r="M72" s="157"/>
    </row>
    <row r="73" spans="1:13" s="9" customFormat="1" ht="15" customHeight="1" thickBot="1">
      <c r="A73" s="46">
        <f t="shared" si="4"/>
        <v>61</v>
      </c>
      <c r="B73" s="23"/>
      <c r="C73" s="24" t="s">
        <v>67</v>
      </c>
      <c r="D73" s="24" t="s">
        <v>53</v>
      </c>
      <c r="E73" s="165">
        <v>138.09999999999997</v>
      </c>
      <c r="F73" s="40"/>
      <c r="G73" s="199">
        <f>F73*E73</f>
        <v>0</v>
      </c>
      <c r="H73" s="189"/>
      <c r="K73" s="156"/>
      <c r="L73" s="156"/>
      <c r="M73" s="157"/>
    </row>
    <row r="74" spans="1:13" s="9" customFormat="1" ht="15" customHeight="1" thickBot="1">
      <c r="A74" s="46">
        <f t="shared" si="4"/>
        <v>62</v>
      </c>
      <c r="B74" s="26"/>
      <c r="C74" s="27" t="s">
        <v>126</v>
      </c>
      <c r="D74" s="27"/>
      <c r="E74" s="28"/>
      <c r="F74" s="35"/>
      <c r="G74" s="186"/>
      <c r="H74" s="187">
        <f>SUM(G75:G91)</f>
        <v>0</v>
      </c>
      <c r="K74" s="156"/>
      <c r="L74" s="156"/>
      <c r="M74" s="157"/>
    </row>
    <row r="75" spans="1:13" s="9" customFormat="1" ht="15" customHeight="1">
      <c r="A75" s="46">
        <f t="shared" si="4"/>
        <v>63</v>
      </c>
      <c r="B75" s="13"/>
      <c r="C75" s="14" t="s">
        <v>116</v>
      </c>
      <c r="D75" s="14" t="s">
        <v>55</v>
      </c>
      <c r="E75" s="45">
        <v>44</v>
      </c>
      <c r="F75" s="38"/>
      <c r="G75" s="188">
        <f t="shared" ref="G75:G91" si="5">F75*E75</f>
        <v>0</v>
      </c>
      <c r="H75" s="189"/>
      <c r="K75" s="156"/>
      <c r="L75" s="156"/>
      <c r="M75" s="157"/>
    </row>
    <row r="76" spans="1:13" s="9" customFormat="1" ht="24" customHeight="1">
      <c r="A76" s="46">
        <f t="shared" si="4"/>
        <v>64</v>
      </c>
      <c r="B76" s="15"/>
      <c r="C76" s="206" t="s">
        <v>127</v>
      </c>
      <c r="D76" s="16" t="s">
        <v>55</v>
      </c>
      <c r="E76" s="47">
        <v>44</v>
      </c>
      <c r="F76" s="39"/>
      <c r="G76" s="190">
        <f t="shared" si="5"/>
        <v>0</v>
      </c>
      <c r="H76" s="189"/>
      <c r="K76" s="156"/>
      <c r="L76" s="156"/>
      <c r="M76" s="157"/>
    </row>
    <row r="77" spans="1:13" s="9" customFormat="1" ht="15" customHeight="1">
      <c r="A77" s="46">
        <f t="shared" si="4"/>
        <v>65</v>
      </c>
      <c r="B77" s="15"/>
      <c r="C77" s="16" t="s">
        <v>73</v>
      </c>
      <c r="D77" s="16" t="s">
        <v>68</v>
      </c>
      <c r="E77" s="47">
        <v>44</v>
      </c>
      <c r="F77" s="39"/>
      <c r="G77" s="190">
        <f t="shared" si="5"/>
        <v>0</v>
      </c>
      <c r="H77" s="189"/>
      <c r="K77" s="156"/>
      <c r="L77" s="156"/>
      <c r="M77" s="157"/>
    </row>
    <row r="78" spans="1:13" s="9" customFormat="1" ht="15" customHeight="1">
      <c r="A78" s="46">
        <f t="shared" si="4"/>
        <v>66</v>
      </c>
      <c r="B78" s="15"/>
      <c r="C78" s="42" t="s">
        <v>115</v>
      </c>
      <c r="D78" s="36" t="s">
        <v>46</v>
      </c>
      <c r="E78" s="211">
        <v>22</v>
      </c>
      <c r="F78" s="39"/>
      <c r="G78" s="190">
        <f t="shared" si="5"/>
        <v>0</v>
      </c>
      <c r="H78" s="189"/>
      <c r="I78" s="156"/>
      <c r="K78" s="156"/>
      <c r="L78" s="156"/>
      <c r="M78" s="157"/>
    </row>
    <row r="79" spans="1:13" s="9" customFormat="1" ht="15" customHeight="1">
      <c r="A79" s="46">
        <f t="shared" si="4"/>
        <v>67</v>
      </c>
      <c r="B79" s="15"/>
      <c r="C79" s="42" t="s">
        <v>138</v>
      </c>
      <c r="D79" s="36" t="s">
        <v>46</v>
      </c>
      <c r="E79" s="211">
        <v>220</v>
      </c>
      <c r="F79" s="39"/>
      <c r="G79" s="190">
        <f t="shared" si="5"/>
        <v>0</v>
      </c>
      <c r="H79" s="189"/>
      <c r="I79" s="156"/>
      <c r="K79" s="156"/>
      <c r="L79" s="156"/>
      <c r="M79" s="157"/>
    </row>
    <row r="80" spans="1:13" s="9" customFormat="1" ht="15" customHeight="1">
      <c r="A80" s="46">
        <f t="shared" si="4"/>
        <v>68</v>
      </c>
      <c r="B80" s="15"/>
      <c r="C80" s="42" t="s">
        <v>137</v>
      </c>
      <c r="D80" s="36" t="s">
        <v>46</v>
      </c>
      <c r="E80" s="211">
        <v>220</v>
      </c>
      <c r="F80" s="39"/>
      <c r="G80" s="190">
        <f t="shared" si="5"/>
        <v>0</v>
      </c>
      <c r="H80" s="189"/>
      <c r="I80" s="156"/>
      <c r="K80" s="156"/>
      <c r="L80" s="156"/>
      <c r="M80" s="157"/>
    </row>
    <row r="81" spans="1:13" s="9" customFormat="1" ht="15" customHeight="1">
      <c r="A81" s="46">
        <f t="shared" si="4"/>
        <v>69</v>
      </c>
      <c r="B81" s="15"/>
      <c r="C81" s="42" t="s">
        <v>136</v>
      </c>
      <c r="D81" s="36" t="s">
        <v>46</v>
      </c>
      <c r="E81" s="211">
        <v>245</v>
      </c>
      <c r="F81" s="39"/>
      <c r="G81" s="190">
        <f t="shared" si="5"/>
        <v>0</v>
      </c>
      <c r="H81" s="189"/>
      <c r="I81" s="156"/>
      <c r="K81" s="156"/>
      <c r="L81" s="156"/>
      <c r="M81" s="157"/>
    </row>
    <row r="82" spans="1:13" s="9" customFormat="1" ht="15" customHeight="1">
      <c r="A82" s="46">
        <f t="shared" si="4"/>
        <v>70</v>
      </c>
      <c r="B82" s="15"/>
      <c r="C82" s="42" t="s">
        <v>133</v>
      </c>
      <c r="D82" s="36" t="s">
        <v>46</v>
      </c>
      <c r="E82" s="211">
        <v>245</v>
      </c>
      <c r="F82" s="39"/>
      <c r="G82" s="190">
        <f t="shared" si="5"/>
        <v>0</v>
      </c>
      <c r="H82" s="189"/>
      <c r="I82" s="156"/>
      <c r="K82" s="156"/>
      <c r="L82" s="156"/>
      <c r="M82" s="157"/>
    </row>
    <row r="83" spans="1:13" s="9" customFormat="1" ht="15" customHeight="1">
      <c r="A83" s="46">
        <f t="shared" si="4"/>
        <v>71</v>
      </c>
      <c r="B83" s="15"/>
      <c r="C83" s="42" t="s">
        <v>134</v>
      </c>
      <c r="D83" s="36" t="s">
        <v>46</v>
      </c>
      <c r="E83" s="211">
        <v>220</v>
      </c>
      <c r="F83" s="39"/>
      <c r="G83" s="190">
        <f t="shared" si="5"/>
        <v>0</v>
      </c>
      <c r="H83" s="189"/>
      <c r="I83" s="156"/>
      <c r="K83" s="156"/>
      <c r="L83" s="156"/>
      <c r="M83" s="157"/>
    </row>
    <row r="84" spans="1:13" s="9" customFormat="1" ht="15" customHeight="1">
      <c r="A84" s="46">
        <f t="shared" si="4"/>
        <v>72</v>
      </c>
      <c r="B84" s="15"/>
      <c r="C84" s="42" t="s">
        <v>90</v>
      </c>
      <c r="D84" s="36" t="s">
        <v>46</v>
      </c>
      <c r="E84" s="211">
        <v>220</v>
      </c>
      <c r="F84" s="39"/>
      <c r="G84" s="190">
        <f t="shared" si="5"/>
        <v>0</v>
      </c>
      <c r="H84" s="189"/>
      <c r="I84" s="156"/>
      <c r="K84" s="156"/>
      <c r="L84" s="156"/>
      <c r="M84" s="157"/>
    </row>
    <row r="85" spans="1:13" s="9" customFormat="1" ht="15" customHeight="1">
      <c r="A85" s="46">
        <f t="shared" si="4"/>
        <v>73</v>
      </c>
      <c r="B85" s="15"/>
      <c r="C85" s="42" t="s">
        <v>69</v>
      </c>
      <c r="D85" s="42" t="s">
        <v>53</v>
      </c>
      <c r="E85" s="211">
        <v>159.72</v>
      </c>
      <c r="F85" s="39"/>
      <c r="G85" s="190">
        <f t="shared" si="5"/>
        <v>0</v>
      </c>
      <c r="H85" s="189"/>
      <c r="I85" s="156"/>
      <c r="K85" s="156"/>
      <c r="L85" s="156"/>
      <c r="M85" s="157"/>
    </row>
    <row r="86" spans="1:13" s="9" customFormat="1" ht="15" customHeight="1">
      <c r="A86" s="46">
        <f t="shared" si="4"/>
        <v>74</v>
      </c>
      <c r="B86" s="15"/>
      <c r="C86" s="42" t="s">
        <v>95</v>
      </c>
      <c r="D86" s="36" t="s">
        <v>56</v>
      </c>
      <c r="E86" s="211">
        <v>159.72</v>
      </c>
      <c r="F86" s="39"/>
      <c r="G86" s="190">
        <f t="shared" si="5"/>
        <v>0</v>
      </c>
      <c r="H86" s="189"/>
      <c r="I86" s="156"/>
      <c r="K86" s="156"/>
      <c r="L86" s="156"/>
      <c r="M86" s="157"/>
    </row>
    <row r="87" spans="1:13" s="9" customFormat="1" ht="24" customHeight="1">
      <c r="A87" s="46">
        <f t="shared" si="4"/>
        <v>75</v>
      </c>
      <c r="B87" s="15"/>
      <c r="C87" s="16" t="s">
        <v>72</v>
      </c>
      <c r="D87" s="16" t="s">
        <v>53</v>
      </c>
      <c r="E87" s="211">
        <v>258.27999999999997</v>
      </c>
      <c r="F87" s="39"/>
      <c r="G87" s="190">
        <f t="shared" si="5"/>
        <v>0</v>
      </c>
      <c r="H87" s="189"/>
      <c r="I87" s="156"/>
      <c r="K87" s="156"/>
      <c r="L87" s="156"/>
      <c r="M87" s="157"/>
    </row>
    <row r="88" spans="1:13" s="9" customFormat="1" ht="15" customHeight="1">
      <c r="A88" s="46">
        <f t="shared" si="4"/>
        <v>76</v>
      </c>
      <c r="B88" s="15"/>
      <c r="C88" s="42" t="s">
        <v>135</v>
      </c>
      <c r="D88" s="36" t="s">
        <v>46</v>
      </c>
      <c r="E88" s="211">
        <v>220</v>
      </c>
      <c r="F88" s="39"/>
      <c r="G88" s="190">
        <f t="shared" si="5"/>
        <v>0</v>
      </c>
      <c r="H88" s="189"/>
      <c r="I88" s="156"/>
      <c r="K88" s="156"/>
      <c r="L88" s="156"/>
      <c r="M88" s="157"/>
    </row>
    <row r="89" spans="1:13" s="9" customFormat="1" ht="15" customHeight="1">
      <c r="A89" s="46">
        <f t="shared" si="4"/>
        <v>77</v>
      </c>
      <c r="B89" s="15"/>
      <c r="C89" s="43" t="s">
        <v>96</v>
      </c>
      <c r="D89" s="37" t="s">
        <v>56</v>
      </c>
      <c r="E89" s="211">
        <v>258.27999999999997</v>
      </c>
      <c r="F89" s="39"/>
      <c r="G89" s="190">
        <f t="shared" si="5"/>
        <v>0</v>
      </c>
      <c r="H89" s="189"/>
      <c r="I89" s="156"/>
      <c r="K89" s="156"/>
      <c r="L89" s="156"/>
      <c r="M89" s="157"/>
    </row>
    <row r="90" spans="1:13" s="9" customFormat="1" ht="15" customHeight="1">
      <c r="A90" s="46">
        <f t="shared" si="4"/>
        <v>78</v>
      </c>
      <c r="B90" s="15"/>
      <c r="C90" s="43" t="s">
        <v>89</v>
      </c>
      <c r="D90" s="43" t="s">
        <v>55</v>
      </c>
      <c r="E90" s="211">
        <v>44</v>
      </c>
      <c r="F90" s="39"/>
      <c r="G90" s="190">
        <f t="shared" si="5"/>
        <v>0</v>
      </c>
      <c r="H90" s="189"/>
      <c r="I90" s="156"/>
      <c r="K90" s="156"/>
      <c r="L90" s="156"/>
      <c r="M90" s="157"/>
    </row>
    <row r="91" spans="1:13" s="9" customFormat="1" ht="15" customHeight="1" thickBot="1">
      <c r="A91" s="158">
        <f t="shared" si="4"/>
        <v>79</v>
      </c>
      <c r="B91" s="18"/>
      <c r="C91" s="177" t="s">
        <v>91</v>
      </c>
      <c r="D91" s="178" t="s">
        <v>75</v>
      </c>
      <c r="E91" s="212">
        <v>15.33</v>
      </c>
      <c r="F91" s="41"/>
      <c r="G91" s="191">
        <f t="shared" si="5"/>
        <v>0</v>
      </c>
      <c r="H91" s="189"/>
      <c r="K91" s="156"/>
      <c r="L91" s="156"/>
      <c r="M91" s="157"/>
    </row>
    <row r="92" spans="1:13" s="9" customFormat="1" ht="15" customHeight="1">
      <c r="A92" s="291" t="s">
        <v>125</v>
      </c>
      <c r="B92" s="291"/>
      <c r="C92" s="202"/>
      <c r="D92" s="203"/>
      <c r="E92" s="204"/>
      <c r="F92" s="31"/>
      <c r="G92" s="193"/>
      <c r="H92" s="189"/>
      <c r="K92" s="156"/>
      <c r="L92" s="156"/>
      <c r="M92" s="157"/>
    </row>
    <row r="93" spans="1:13" ht="11.25" thickBot="1">
      <c r="B93" s="2" t="s">
        <v>124</v>
      </c>
    </row>
    <row r="94" spans="1:13" ht="21.75" customHeight="1" thickBot="1">
      <c r="A94" s="201"/>
      <c r="B94" s="292" t="s">
        <v>139</v>
      </c>
      <c r="C94" s="293"/>
      <c r="D94" s="207" t="s">
        <v>55</v>
      </c>
      <c r="E94" s="208">
        <v>44</v>
      </c>
      <c r="F94" s="209"/>
      <c r="G94" s="210">
        <f>F94*E94</f>
        <v>0</v>
      </c>
    </row>
  </sheetData>
  <mergeCells count="4">
    <mergeCell ref="B62:C62"/>
    <mergeCell ref="A92:B92"/>
    <mergeCell ref="A59:B59"/>
    <mergeCell ref="B94:C94"/>
  </mergeCells>
  <printOptions horizontalCentered="1"/>
  <pageMargins left="0.39370078740157483" right="0.39370078740157483" top="0.78740157480314965" bottom="0.78740157480314965" header="0" footer="0"/>
  <pageSetup paperSize="9" scale="93" fitToHeight="100" orientation="landscape" horizontalDpi="4294967294" r:id="rId1"/>
  <headerFooter alignWithMargins="0"/>
  <rowBreaks count="1" manualBreakCount="1">
    <brk id="6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Krycí list</vt:lpstr>
      <vt:lpstr>Rozpočet</vt:lpstr>
      <vt:lpstr>'Krycí list'!Oblast_tisku</vt:lpstr>
      <vt:lpstr>Rozpočet!Oblast_tisku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Lukas</cp:lastModifiedBy>
  <cp:lastPrinted>2017-11-01T16:47:35Z</cp:lastPrinted>
  <dcterms:created xsi:type="dcterms:W3CDTF">2011-08-23T09:24:55Z</dcterms:created>
  <dcterms:modified xsi:type="dcterms:W3CDTF">2018-03-03T14:55:38Z</dcterms:modified>
</cp:coreProperties>
</file>